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autoCompressPictures="0"/>
  <mc:AlternateContent xmlns:mc="http://schemas.openxmlformats.org/markup-compatibility/2006">
    <mc:Choice Requires="x15">
      <x15ac:absPath xmlns:x15ac="http://schemas.microsoft.com/office/spreadsheetml/2010/11/ac" url="P:\NKH Department\Community Investments\Best Practices Center\Emily\Summer Meals\"/>
    </mc:Choice>
  </mc:AlternateContent>
  <xr:revisionPtr revIDLastSave="0" documentId="8_{FEA63FDE-9E46-4A65-8F53-BAB8B23D2138}" xr6:coauthVersionLast="36" xr6:coauthVersionMax="36" xr10:uidLastSave="{00000000-0000-0000-0000-000000000000}"/>
  <workbookProtection lockStructure="1"/>
  <bookViews>
    <workbookView xWindow="0" yWindow="0" windowWidth="19200" windowHeight="6930" tabRatio="887" activeTab="5" xr2:uid="{00000000-000D-0000-FFFF-FFFF00000000}"/>
  </bookViews>
  <sheets>
    <sheet name="Cover" sheetId="11" r:id="rId1"/>
    <sheet name="Overview" sheetId="6" r:id="rId2"/>
    <sheet name="Program Assumptions" sheetId="2" r:id="rId3"/>
    <sheet name="Set Assumptions" sheetId="7" r:id="rId4"/>
    <sheet name="High-Level Budget" sheetId="5" r:id="rId5"/>
    <sheet name="Summary and Scenario Planning" sheetId="10" r:id="rId6"/>
  </sheets>
  <definedNames>
    <definedName name="_xlnm.Print_Area" localSheetId="0">Cover!$A$1:$H$26</definedName>
    <definedName name="_xlnm.Print_Area" localSheetId="4">'High-Level Budget'!$A$1:$D$52</definedName>
    <definedName name="_xlnm.Print_Area" localSheetId="2">'Program Assumptions'!$A$1:$C$78</definedName>
    <definedName name="_xlnm.Print_Area" localSheetId="3">'Set Assumptions'!$A$1:$B$25</definedName>
    <definedName name="_xlnm.Print_Area" localSheetId="5">'Summary and Scenario Planning'!$A$1:$D$20</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 i="5" l="1"/>
  <c r="D7" i="5" l="1"/>
  <c r="B14" i="5" l="1"/>
  <c r="B6" i="5"/>
  <c r="B7" i="5"/>
  <c r="B8" i="5"/>
  <c r="B10" i="5"/>
  <c r="B11" i="5"/>
  <c r="B12" i="5"/>
  <c r="B20" i="5"/>
  <c r="B21" i="5"/>
  <c r="B19" i="5"/>
  <c r="B22" i="5"/>
  <c r="B23" i="5"/>
  <c r="B24" i="5"/>
  <c r="B28" i="5"/>
  <c r="B29" i="5" s="1"/>
  <c r="B30" i="5"/>
  <c r="B36" i="5"/>
  <c r="B34" i="5"/>
  <c r="B35" i="5"/>
  <c r="B37" i="5"/>
  <c r="B41" i="5"/>
  <c r="B42" i="5" s="1"/>
  <c r="B45" i="5"/>
  <c r="B46" i="5"/>
  <c r="D8" i="5"/>
  <c r="D10" i="5"/>
  <c r="D11" i="5"/>
  <c r="D12" i="5"/>
  <c r="B52" i="5"/>
  <c r="B38" i="5" l="1"/>
  <c r="B25" i="5"/>
  <c r="D13" i="5"/>
  <c r="B31" i="5"/>
  <c r="B13" i="5"/>
  <c r="B15" i="5" s="1"/>
  <c r="B48" i="5" l="1"/>
  <c r="B50" i="5" s="1"/>
  <c r="C5" i="10" s="1"/>
  <c r="C17" i="10"/>
  <c r="C13" i="10"/>
  <c r="C11" i="10"/>
  <c r="C18" i="10"/>
  <c r="C12" i="10"/>
  <c r="C19" i="10"/>
  <c r="B6" i="10" l="1"/>
</calcChain>
</file>

<file path=xl/sharedStrings.xml><?xml version="1.0" encoding="utf-8"?>
<sst xmlns="http://schemas.openxmlformats.org/spreadsheetml/2006/main" count="165" uniqueCount="136">
  <si>
    <t>Rural or Self-Prep</t>
  </si>
  <si>
    <t>All Other Sites</t>
  </si>
  <si>
    <t>Drivers</t>
  </si>
  <si>
    <t>Site Monitors</t>
  </si>
  <si>
    <t>Supplies and Disposables</t>
  </si>
  <si>
    <t>Outreach</t>
  </si>
  <si>
    <t>Transportation</t>
  </si>
  <si>
    <t xml:space="preserve">Food </t>
  </si>
  <si>
    <t>EXPENSES</t>
  </si>
  <si>
    <t>REVENUE</t>
  </si>
  <si>
    <t>Total food costs</t>
  </si>
  <si>
    <t>Total transportation costs</t>
  </si>
  <si>
    <t>Total Outreach</t>
  </si>
  <si>
    <t>Outreach (marketing and advertising)</t>
  </si>
  <si>
    <t>SFSP Meal Reimbursement Rates</t>
  </si>
  <si>
    <t>Breakfast</t>
  </si>
  <si>
    <t>Snack</t>
  </si>
  <si>
    <t>Lunch or Supper</t>
  </si>
  <si>
    <t>Year 1</t>
  </si>
  <si>
    <t>Insurance</t>
  </si>
  <si>
    <t>Staff Expenses</t>
  </si>
  <si>
    <t xml:space="preserve">Allocation of Full-Time Staff </t>
  </si>
  <si>
    <t>Other Staffing Costs</t>
  </si>
  <si>
    <t>General and Administrative</t>
  </si>
  <si>
    <t>Total Staff Expenses</t>
  </si>
  <si>
    <t>Food Purchase/Prep</t>
  </si>
  <si>
    <t>Food Waste</t>
  </si>
  <si>
    <t>Vehicle Use Fees</t>
  </si>
  <si>
    <t>Maintenance</t>
  </si>
  <si>
    <t>Mileage</t>
  </si>
  <si>
    <t>Other Costs</t>
  </si>
  <si>
    <t>Total Other Costs</t>
  </si>
  <si>
    <t>TOTAL  EXPENSES</t>
  </si>
  <si>
    <t>SFSP Reimbursement - Breakfast</t>
  </si>
  <si>
    <t>SFSP Reimbursement - Snacks</t>
  </si>
  <si>
    <t>Rural SFSP Reimbursement</t>
  </si>
  <si>
    <t>Non-rural SFSP Reimbursement</t>
  </si>
  <si>
    <t>SFSP Reimbursement - Lunches/Suppers</t>
  </si>
  <si>
    <t>Total SFSP Reimbursement</t>
  </si>
  <si>
    <t>Start-up Expenses</t>
  </si>
  <si>
    <t>Other Operational Assumptions</t>
  </si>
  <si>
    <t>Food warmers (per vehicle)</t>
  </si>
  <si>
    <t>Vehicle branding (per vehicle)</t>
  </si>
  <si>
    <t>Refrigeration/Coolers (per vehicle)</t>
  </si>
  <si>
    <t>Salaried Staff</t>
  </si>
  <si>
    <t xml:space="preserve">General and Administrative </t>
  </si>
  <si>
    <t>Hourly or Contracted Staff</t>
  </si>
  <si>
    <t>Other Start-Up Assumptions</t>
  </si>
  <si>
    <t>Rural Areas</t>
  </si>
  <si>
    <t>Lunch/Supper</t>
  </si>
  <si>
    <t>Non-Rural Areas</t>
  </si>
  <si>
    <t>Estimated number of meals</t>
  </si>
  <si>
    <t>Total Meals (Daily)</t>
  </si>
  <si>
    <t>Meal Assumptions</t>
  </si>
  <si>
    <t>Outreach/Marketing costs (per meal served)</t>
  </si>
  <si>
    <t>Food serving and clean-up supplies (per meal served)</t>
  </si>
  <si>
    <t>Food waste (percentage of total food expenditure)</t>
  </si>
  <si>
    <t>Additional Operational Costs</t>
  </si>
  <si>
    <t>Food</t>
  </si>
  <si>
    <t>Staffing</t>
  </si>
  <si>
    <t>What is the estimated number of miles that will be covered by the mobile meal vehicles each day (across all vehicles)?</t>
  </si>
  <si>
    <t>Program Support #4</t>
  </si>
  <si>
    <t xml:space="preserve">Program Manager #1 </t>
  </si>
  <si>
    <t>Program Manager #2</t>
  </si>
  <si>
    <t>How many breakfasts do you plan to serve  each day in RURAL  areas?</t>
  </si>
  <si>
    <t>How many breakfasts do you plan to serve  each day in NON-RURAL  areas?</t>
  </si>
  <si>
    <t>How many snacks do you plan to serve  each day in RURAL  areas?</t>
  </si>
  <si>
    <t>How many snacks do you plan to serve  each day in NON-RURAL  areas?</t>
  </si>
  <si>
    <t>How many lunches/suppers do you plan to serve  each day in NON-RURAL  areas?</t>
  </si>
  <si>
    <t xml:space="preserve">Senior Leader (Oversight) </t>
  </si>
  <si>
    <t>Target Number of Meals</t>
  </si>
  <si>
    <t>Summary</t>
  </si>
  <si>
    <t>Scenario Planning</t>
  </si>
  <si>
    <t>Program Operations</t>
  </si>
  <si>
    <t>What is the anticipated maintenance costs for the summer (across all vehicles)?</t>
  </si>
  <si>
    <t>What is the anticipated insurance costs for the summer (across all vehicles)?</t>
  </si>
  <si>
    <t xml:space="preserve">Do they indicate how many? </t>
  </si>
  <si>
    <t>Salary</t>
  </si>
  <si>
    <t>% of Time</t>
  </si>
  <si>
    <t>Program Support #1</t>
  </si>
  <si>
    <t>Program Support #2</t>
  </si>
  <si>
    <t>Program Support #3</t>
  </si>
  <si>
    <t>Enter any general and administration costs that will be allocated to the program (i.e, rent and utilities allocation, telephone, etc.)</t>
  </si>
  <si>
    <r>
      <rPr>
        <b/>
        <sz val="11"/>
        <color theme="1"/>
        <rFont val="Calibri"/>
        <family val="2"/>
        <scheme val="minor"/>
      </rPr>
      <t xml:space="preserve">Instructions:  </t>
    </r>
    <r>
      <rPr>
        <sz val="11"/>
        <color theme="1"/>
        <rFont val="Calibri"/>
        <family val="2"/>
        <scheme val="minor"/>
      </rPr>
      <t xml:space="preserve">Review the cost categories and estimated costs, and revise the shaded assumptions, if necessary.  For your convenience, we separated out these marginal costs, and made preliminary assumptions based on benchmarks.  We recommend that you change them only if you have specific knowledge of your potential program. </t>
    </r>
  </si>
  <si>
    <r>
      <t xml:space="preserve">Next, let's focus now on the </t>
    </r>
    <r>
      <rPr>
        <i/>
        <u/>
        <sz val="12"/>
        <rFont val="Calibri"/>
        <family val="2"/>
        <scheme val="minor"/>
      </rPr>
      <t>non-rural (urban and suburban) communities</t>
    </r>
    <r>
      <rPr>
        <i/>
        <sz val="12"/>
        <rFont val="Calibri"/>
        <family val="2"/>
        <scheme val="minor"/>
      </rPr>
      <t xml:space="preserve"> that you are aiming to serve. If you are not serving non-rural communities, no response is required. </t>
    </r>
  </si>
  <si>
    <r>
      <t xml:space="preserve">Let's focus first on the </t>
    </r>
    <r>
      <rPr>
        <i/>
        <u/>
        <sz val="12"/>
        <rFont val="Calibri"/>
        <family val="2"/>
        <scheme val="minor"/>
      </rPr>
      <t xml:space="preserve">rural communities </t>
    </r>
    <r>
      <rPr>
        <i/>
        <sz val="12"/>
        <rFont val="Calibri"/>
        <family val="2"/>
        <scheme val="minor"/>
      </rPr>
      <t xml:space="preserve">you are aiming to serve. If you are not serving rural communities, no response is required. </t>
    </r>
  </si>
  <si>
    <t>% Increase in Meals Served</t>
  </si>
  <si>
    <t>% Decrease in Meals Served</t>
  </si>
  <si>
    <r>
      <t xml:space="preserve">Do you expect to incur any other start-up costs? </t>
    </r>
    <r>
      <rPr>
        <i/>
        <sz val="11"/>
        <color rgb="FF000000"/>
        <rFont val="Calibri"/>
        <family val="2"/>
        <scheme val="minor"/>
      </rPr>
      <t>If yes, enter estimated costs.</t>
    </r>
    <r>
      <rPr>
        <sz val="11"/>
        <color rgb="FF000000"/>
        <rFont val="Calibri"/>
        <family val="2"/>
        <scheme val="minor"/>
      </rPr>
      <t xml:space="preserve"> </t>
    </r>
  </si>
  <si>
    <r>
      <t xml:space="preserve">Are there any "other" anticipated costs not covered elsewhere? </t>
    </r>
    <r>
      <rPr>
        <i/>
        <sz val="11"/>
        <color theme="1"/>
        <rFont val="Calibri"/>
        <family val="2"/>
        <scheme val="minor"/>
      </rPr>
      <t xml:space="preserve">If yes, enter estimated costs. </t>
    </r>
  </si>
  <si>
    <r>
      <t xml:space="preserve">What other staffing costs do you have? </t>
    </r>
    <r>
      <rPr>
        <i/>
        <sz val="11"/>
        <color theme="1"/>
        <rFont val="Calibri"/>
        <family val="2"/>
        <scheme val="minor"/>
      </rPr>
      <t xml:space="preserve">Enter any remaining dollars spent on staffing for the program (i.e., intern or volunteer stipends or incentives). Include payroll taxes and administration. </t>
    </r>
  </si>
  <si>
    <r>
      <t xml:space="preserve">How many AmeriCorps Vista members will you hire? </t>
    </r>
    <r>
      <rPr>
        <i/>
        <sz val="11"/>
        <color theme="1"/>
        <rFont val="Calibri"/>
        <family val="2"/>
        <scheme val="minor"/>
      </rPr>
      <t xml:space="preserve"> </t>
    </r>
  </si>
  <si>
    <t>AmeriCorps Vistas Members</t>
  </si>
  <si>
    <t>Start-Up Costs</t>
  </si>
  <si>
    <r>
      <t>Instructions:</t>
    </r>
    <r>
      <rPr>
        <sz val="12"/>
        <rFont val="Calibri"/>
        <family val="2"/>
        <scheme val="minor"/>
      </rPr>
      <t xml:space="preserve"> Please review each of the questions below, and populate the shaded boxes with your responses.  We understand that you may be in the early stages of designing your program, and may not yet know the exact cost and number estimates. Therefore, the questions frequently provide benchmarking information, and the responses may include a drop down with a range of suggested responses.  Once you have completed entering your assumptions, you will be able to see the implications of those assumptions in the program budget. </t>
    </r>
  </si>
  <si>
    <t>How many lunches/suppers do you plan to serve each day in RURAL  areas?</t>
  </si>
  <si>
    <r>
      <t xml:space="preserve">If you are leasing a vehicle or paying for use of another organization's vehicle, what is the total amount spent on the lease or borrowing fees across all your vehicles for the summer?  </t>
    </r>
    <r>
      <rPr>
        <i/>
        <sz val="11"/>
        <color theme="1"/>
        <rFont val="Calibri"/>
        <family val="2"/>
        <scheme val="minor"/>
      </rPr>
      <t>Sponsors reported paying $300-500 per week per vehicle. The lease fee may include insurance.</t>
    </r>
  </si>
  <si>
    <t>Existing Program Funding</t>
  </si>
  <si>
    <t>Based on the program assumptions you entered, the additional funding you will need is estimated at:</t>
  </si>
  <si>
    <t xml:space="preserve">What will happen to the additional funding needed if you serve more meals than expected? </t>
  </si>
  <si>
    <t xml:space="preserve">What will happen to the additional funding needed if you serve fewer meals than expected? </t>
  </si>
  <si>
    <t>Additional Funding Needed</t>
  </si>
  <si>
    <r>
      <rPr>
        <b/>
        <sz val="11"/>
        <color theme="1"/>
        <rFont val="Calibri"/>
        <family val="2"/>
        <scheme val="minor"/>
      </rPr>
      <t>Instructions:</t>
    </r>
    <r>
      <rPr>
        <sz val="11"/>
        <color theme="1"/>
        <rFont val="Calibri"/>
        <family val="2"/>
        <scheme val="minor"/>
      </rPr>
      <t xml:space="preserve"> Review the high-level budget, and determine if your program, as currently designed, will require additional funding. If expenses are greater than revenue, additional funding will be needed. If you would like to make changes to any assumptions, refer to the Program Assumptions tab.</t>
    </r>
  </si>
  <si>
    <r>
      <rPr>
        <b/>
        <sz val="11"/>
        <color theme="1"/>
        <rFont val="Calibri"/>
        <family val="2"/>
        <scheme val="minor"/>
      </rPr>
      <t>Instructions:</t>
    </r>
    <r>
      <rPr>
        <sz val="11"/>
        <color theme="1"/>
        <rFont val="Calibri"/>
        <family val="2"/>
        <scheme val="minor"/>
      </rPr>
      <t xml:space="preserve"> Review the Summary and Scenario Planning sections below.  If your potential program will not cover its costs, then you may return to the Program Assumptions tab and make adjustments, as needed. </t>
    </r>
  </si>
  <si>
    <t>Total Revenue</t>
  </si>
  <si>
    <r>
      <t xml:space="preserve">Additional funding needed:
</t>
    </r>
    <r>
      <rPr>
        <i/>
        <sz val="11"/>
        <rFont val="Calibri"/>
        <family val="2"/>
        <scheme val="minor"/>
      </rPr>
      <t>(If expenses are greater than revenue, additional funding will be needed. If revenue is greater than expenses, no additional funding is needed and any remaining funds may be reinvested to grow the program)</t>
    </r>
  </si>
  <si>
    <t xml:space="preserve">For each of the following roles, enter the salary and the percentage of their time that will be spent on the program over the course of the year (Note: this is the % of time that will be covered by SFSP funding.  Any staff salaries covered by grants should be accounted for above under "Existing Program Funding"). </t>
  </si>
  <si>
    <t>Summer Meals Calculator - Overview</t>
  </si>
  <si>
    <r>
      <rPr>
        <b/>
        <i/>
        <sz val="12"/>
        <rFont val="Calibri"/>
        <family val="2"/>
        <scheme val="minor"/>
      </rPr>
      <t>Background:</t>
    </r>
    <r>
      <rPr>
        <sz val="12"/>
        <rFont val="Calibri"/>
        <family val="2"/>
        <scheme val="minor"/>
      </rPr>
      <t xml:space="preserve"> Share Our Strength designed the Summer Meals Calculator to help sponsors determine how many meals will be served and/or how much funding will be needed to run a summer meals program.  The calculator incorporates key expenses and benchmark data provided in interviews with sponsors, partners, and vendors of summer meals programs. This tool also incorporates key considerations for mobile meals programs that are helpful for folks just getting started or seeking to improve or expand upon an existing program.</t>
    </r>
  </si>
  <si>
    <r>
      <rPr>
        <b/>
        <i/>
        <sz val="12"/>
        <rFont val="Calibri"/>
        <family val="2"/>
        <scheme val="minor"/>
      </rPr>
      <t xml:space="preserve">Instructions:  </t>
    </r>
    <r>
      <rPr>
        <sz val="12"/>
        <rFont val="Calibri"/>
        <family val="2"/>
        <scheme val="minor"/>
      </rPr>
      <t xml:space="preserve">We strongly encourage you to familiarize yourself with the Summer Food Service Program (SFSP) before using the calculator.  Understanding key aspects of the program and learning about established best practices will be very helpful as you think about the structure and operations of your program.  When you're ready, work your way through the sections sequentially, reading the description and instructions on each tab.  We designed the calculator as a dynamic tool, so please re-visit the assumptions during the program design process, as well as during budgeting.   With the calculator, you can see how entering different numbers or types of meals will impact your revenue, or how using different levels of staffing will impact your costs, thus developing a stronger understanding of overall program financing. Please note that the calculator should not be used as the final budget for your program.  We strongly recommend that you develop a detailed budget based on the specific costs for your program in your community. 
</t>
    </r>
    <r>
      <rPr>
        <b/>
        <i/>
        <sz val="14"/>
        <rFont val="Calibri"/>
        <family val="2"/>
        <scheme val="minor"/>
      </rPr>
      <t/>
    </r>
  </si>
  <si>
    <r>
      <rPr>
        <b/>
        <i/>
        <sz val="12"/>
        <color rgb="FFFF0000"/>
        <rFont val="Calibri"/>
        <family val="2"/>
        <scheme val="minor"/>
      </rPr>
      <t>Note:</t>
    </r>
    <r>
      <rPr>
        <i/>
        <sz val="12"/>
        <color rgb="FFFF0000"/>
        <rFont val="Calibri"/>
        <family val="2"/>
        <scheme val="minor"/>
      </rPr>
      <t xml:space="preserve"> </t>
    </r>
    <r>
      <rPr>
        <sz val="12"/>
        <color rgb="FFFF0000"/>
        <rFont val="Calibri"/>
        <family val="2"/>
        <scheme val="minor"/>
      </rPr>
      <t xml:space="preserve">Please check with your State SFSP Agency to understand what costs are covered ("allowable") through SFSP reimbursement in your state. It is possible that not all costs related to operating your program will be covered, and therefore additional, non-SFSP funding may be needed to offset those costs not covered through SFSP. </t>
    </r>
  </si>
  <si>
    <t>Summer Meals Calculator - Program Assumptions</t>
  </si>
  <si>
    <t>Summer Meals Calculator - Set Assumptions</t>
  </si>
  <si>
    <t>Summer Meals Calculator - High-Level Budget</t>
  </si>
  <si>
    <t>Summer Meals Calculator  - Summary &amp; Scenario Planning</t>
  </si>
  <si>
    <r>
      <rPr>
        <b/>
        <sz val="11"/>
        <color theme="1"/>
        <rFont val="Calibri"/>
        <family val="2"/>
        <scheme val="minor"/>
      </rPr>
      <t>If operating mobile meals</t>
    </r>
    <r>
      <rPr>
        <sz val="11"/>
        <color theme="1"/>
        <rFont val="Calibri"/>
        <family val="2"/>
        <scheme val="minor"/>
      </rPr>
      <t xml:space="preserve">: How many mobile unit vehicles will you use in your program? </t>
    </r>
    <r>
      <rPr>
        <i/>
        <sz val="11"/>
        <color theme="1"/>
        <rFont val="Calibri"/>
        <family val="2"/>
        <scheme val="minor"/>
      </rPr>
      <t xml:space="preserve">Consider what vehicles you have access to and what investment you are willing to make. </t>
    </r>
  </si>
  <si>
    <t xml:space="preserve">How many weeks during the summer will your program operate? Most programs run for 10 weeks. </t>
  </si>
  <si>
    <t>How many days per week will your program operate? Most programs run 5 days per week (Monday-Friday).</t>
  </si>
  <si>
    <t xml:space="preserve">How many hours per day will your program operate? This is the number of hours that your hourly staff people will be paid for each day. For mobile meals, include time for picking up food orders, loading vehicles, transporting  food, serving  meals, and returning and unloading  food serving equipment at the end of each day. </t>
  </si>
  <si>
    <t>Summer meals programs are typically comprised of a program manager and program coordinator from the sponsor organization. Often, a portion of these individuals salaries are allocated to the program, based on the amount of time they dedicate to the program. To complete this section, identify the 1-2 individuals that will be managing the program, list their salaries and the percentage of their time that will be allocated to the program. There is room for you to include up to 4 additional program support staff as well. Be sure to include food prep labor if you are using them. Additionally, we ask you to include (if applicable) a portion of the salary of the senior leader within the organization that will provide ultimate oversight over the program.</t>
  </si>
  <si>
    <r>
      <rPr>
        <b/>
        <sz val="11"/>
        <color theme="1"/>
        <rFont val="Calibri"/>
        <family val="2"/>
        <scheme val="minor"/>
      </rPr>
      <t xml:space="preserve">MOBILE MEALS: </t>
    </r>
    <r>
      <rPr>
        <sz val="11"/>
        <color theme="1"/>
        <rFont val="Calibri"/>
        <family val="2"/>
        <scheme val="minor"/>
      </rPr>
      <t xml:space="preserve">How many site monitors will you hire? </t>
    </r>
    <r>
      <rPr>
        <i/>
        <sz val="11"/>
        <color theme="1"/>
        <rFont val="Calibri"/>
        <family val="2"/>
        <scheme val="minor"/>
      </rPr>
      <t xml:space="preserve">Typically sponsors hire 2 site monitors per vehicle. These individuals are responsible for setting up at each site, serving meals, tracking meals served, clean-up, and programming and are often paid hourly. If this position is included in the staff salaries above or if you are not operating a mobile program, enter 0. </t>
    </r>
  </si>
  <si>
    <r>
      <rPr>
        <b/>
        <sz val="11"/>
        <color theme="1"/>
        <rFont val="Calibri"/>
        <family val="2"/>
        <scheme val="minor"/>
      </rPr>
      <t xml:space="preserve">MOBILE MEALS: </t>
    </r>
    <r>
      <rPr>
        <sz val="11"/>
        <color theme="1"/>
        <rFont val="Calibri"/>
        <family val="2"/>
        <scheme val="minor"/>
      </rPr>
      <t>What is the hourly wage of the site monitors?</t>
    </r>
    <r>
      <rPr>
        <i/>
        <sz val="11"/>
        <color theme="1"/>
        <rFont val="Calibri"/>
        <family val="2"/>
        <scheme val="minor"/>
      </rPr>
      <t xml:space="preserve"> Typically sponsors pay $10-$15 per hour for this position. If this position is done by volunteers or included in staff salaries, or if you are not operating a mobile program, enter $0. </t>
    </r>
  </si>
  <si>
    <r>
      <rPr>
        <b/>
        <sz val="11"/>
        <color theme="1"/>
        <rFont val="Calibri"/>
        <family val="2"/>
        <scheme val="minor"/>
      </rPr>
      <t xml:space="preserve">MOBILE MEALS: </t>
    </r>
    <r>
      <rPr>
        <sz val="11"/>
        <color theme="1"/>
        <rFont val="Calibri"/>
        <family val="2"/>
        <scheme val="minor"/>
      </rPr>
      <t xml:space="preserve">How many drivers will you hire?  </t>
    </r>
    <r>
      <rPr>
        <i/>
        <sz val="11"/>
        <color theme="1"/>
        <rFont val="Calibri"/>
        <family val="2"/>
        <scheme val="minor"/>
      </rPr>
      <t>This should be equal to the number of mobile meal vehicles you are using.If not operating a mobile program, enter 0.</t>
    </r>
  </si>
  <si>
    <r>
      <rPr>
        <b/>
        <sz val="11"/>
        <color theme="1"/>
        <rFont val="Calibri"/>
        <family val="2"/>
        <scheme val="minor"/>
      </rPr>
      <t xml:space="preserve">MOBILE MEALS: </t>
    </r>
    <r>
      <rPr>
        <sz val="11"/>
        <color theme="1"/>
        <rFont val="Calibri"/>
        <family val="2"/>
        <scheme val="minor"/>
      </rPr>
      <t xml:space="preserve">What is the hourly wage of the drivers? </t>
    </r>
    <r>
      <rPr>
        <i/>
        <sz val="11"/>
        <color theme="1"/>
        <rFont val="Calibri"/>
        <family val="2"/>
        <scheme val="minor"/>
      </rPr>
      <t xml:space="preserve">If this position is done by volunteers or included in staff salaries, or if you are not operating a mobile program, enter $0. </t>
    </r>
  </si>
  <si>
    <t xml:space="preserve">What is the stipend you will pay each member for the summer? </t>
  </si>
  <si>
    <t xml:space="preserve">Note: Select costs will automatically be factored in based on research with program sponsors. Those costs include marketing and outreach, food serving and cleaning supplies, and food waste. </t>
  </si>
  <si>
    <r>
      <rPr>
        <b/>
        <sz val="11"/>
        <color theme="1"/>
        <rFont val="Calibri"/>
        <family val="2"/>
        <scheme val="minor"/>
      </rPr>
      <t xml:space="preserve">MOBILE MEALS: </t>
    </r>
    <r>
      <rPr>
        <sz val="11"/>
        <color theme="1"/>
        <rFont val="Calibri"/>
        <family val="2"/>
        <scheme val="minor"/>
      </rPr>
      <t xml:space="preserve">Are you purchasing a vehicle(s)? </t>
    </r>
    <r>
      <rPr>
        <i/>
        <sz val="11"/>
        <color theme="1"/>
        <rFont val="Calibri"/>
        <family val="2"/>
        <scheme val="minor"/>
      </rPr>
      <t xml:space="preserve">If yes, enter the estimated purchase price.  Some sponsors purchased used vehicles for approx. $4K-$10K, while others purchased new vehicles for $25K or more. </t>
    </r>
  </si>
  <si>
    <r>
      <rPr>
        <b/>
        <sz val="11"/>
        <color theme="1"/>
        <rFont val="Calibri"/>
        <family val="2"/>
        <scheme val="minor"/>
      </rPr>
      <t xml:space="preserve">MOBILE MEALS: </t>
    </r>
    <r>
      <rPr>
        <sz val="11"/>
        <color theme="1"/>
        <rFont val="Calibri"/>
        <family val="2"/>
        <scheme val="minor"/>
      </rPr>
      <t xml:space="preserve">Will you need to retrofit that vehicle(s) for use in the mobile meal program? </t>
    </r>
    <r>
      <rPr>
        <i/>
        <sz val="11"/>
        <color theme="1"/>
        <rFont val="Calibri"/>
        <family val="2"/>
        <scheme val="minor"/>
      </rPr>
      <t xml:space="preserve">If yes, enter the estimated retrofit price. </t>
    </r>
  </si>
  <si>
    <r>
      <t xml:space="preserve">Key Features:  </t>
    </r>
    <r>
      <rPr>
        <sz val="12"/>
        <rFont val="Calibri"/>
        <family val="2"/>
        <scheme val="minor"/>
      </rPr>
      <t xml:space="preserve">The calculator enables the sponsor to enter key assumptions about the program, and see how those assumptions affect the program costs. </t>
    </r>
    <r>
      <rPr>
        <i/>
        <sz val="12"/>
        <rFont val="Calibri"/>
        <family val="2"/>
        <scheme val="minor"/>
      </rPr>
      <t>Program Assumptions</t>
    </r>
    <r>
      <rPr>
        <sz val="12"/>
        <rFont val="Calibri"/>
        <family val="2"/>
        <scheme val="minor"/>
      </rPr>
      <t xml:space="preserve"> identifies the key expenses of mobile programs by category, and helps the sponsor develop those assumptions by sharing suggested ranges.  </t>
    </r>
    <r>
      <rPr>
        <i/>
        <sz val="12"/>
        <rFont val="Calibri"/>
        <family val="2"/>
        <scheme val="minor"/>
      </rPr>
      <t>Set Assumptions</t>
    </r>
    <r>
      <rPr>
        <sz val="12"/>
        <rFont val="Calibri"/>
        <family val="2"/>
        <scheme val="minor"/>
      </rPr>
      <t xml:space="preserve"> identifies additional costs and the SFSP reimbursement rates.  </t>
    </r>
    <r>
      <rPr>
        <i/>
        <sz val="12"/>
        <rFont val="Calibri"/>
        <family val="2"/>
        <scheme val="minor"/>
      </rPr>
      <t>High-Level Budget</t>
    </r>
    <r>
      <rPr>
        <sz val="12"/>
        <rFont val="Calibri"/>
        <family val="2"/>
        <scheme val="minor"/>
      </rPr>
      <t xml:space="preserve"> aggregates the cost information, and adds the expected funding (revenue) to develop a high-level budget for the potential program. Finally, Summary </t>
    </r>
    <r>
      <rPr>
        <i/>
        <sz val="12"/>
        <rFont val="Calibri"/>
        <family val="2"/>
        <scheme val="minor"/>
      </rPr>
      <t>and Scenario Planning</t>
    </r>
    <r>
      <rPr>
        <sz val="12"/>
        <rFont val="Calibri"/>
        <family val="2"/>
        <scheme val="minor"/>
      </rPr>
      <t xml:space="preserve"> reports how much additional funding will be needed, if any, based on the assumptions made for the program, and shares that same information for scenarios with slightly higher or lower estimated number of meals served. </t>
    </r>
  </si>
  <si>
    <t>What funding have you already received that will be allocated to the program? (i.e., to cover staff salaries, materials, equipment)</t>
  </si>
  <si>
    <r>
      <t xml:space="preserve">What is your per mile expense rate (for fuel budgeting)? </t>
    </r>
    <r>
      <rPr>
        <i/>
        <sz val="11"/>
        <color theme="1"/>
        <rFont val="Calibri"/>
        <family val="2"/>
        <scheme val="minor"/>
      </rPr>
      <t xml:space="preserve">Note: The IRS standard mileage rate is $0.58. </t>
    </r>
  </si>
  <si>
    <t>https://www.federalregister.gov/documents/2020/12/31/2020-29093/summer-food-service-program-2021-reimbursement-rates</t>
  </si>
  <si>
    <t>Note: SFSP Meal Reimbursement Rates provided for 2021 and apply to all states except Alaska and Hawaii</t>
  </si>
  <si>
    <r>
      <t xml:space="preserve">What is your cost per meal for lunch/supper? 2021 food cost benchmark: $4.25 per lunch. </t>
    </r>
    <r>
      <rPr>
        <i/>
        <sz val="11"/>
        <color theme="1"/>
        <rFont val="Calibri"/>
        <family val="2"/>
        <scheme val="minor"/>
      </rPr>
      <t xml:space="preserve">Note: </t>
    </r>
    <r>
      <rPr>
        <sz val="11"/>
        <color theme="1"/>
        <rFont val="Calibri"/>
        <family val="2"/>
        <scheme val="minor"/>
      </rPr>
      <t>S</t>
    </r>
    <r>
      <rPr>
        <i/>
        <sz val="11"/>
        <color theme="1"/>
        <rFont val="Calibri"/>
        <family val="2"/>
        <scheme val="minor"/>
      </rPr>
      <t>hould not exceed SFSP reimbursement rate.</t>
    </r>
  </si>
  <si>
    <r>
      <t xml:space="preserve">What is your cost per meal for snacks? 2021 food cost benchmark: $1.00 per snack. </t>
    </r>
    <r>
      <rPr>
        <i/>
        <sz val="11"/>
        <color theme="1"/>
        <rFont val="Calibri"/>
        <family val="2"/>
        <scheme val="minor"/>
      </rPr>
      <t>Note: Should not exceed SFSP reimbursement rate.</t>
    </r>
  </si>
  <si>
    <r>
      <t>What is your cost per meal for breakfast? 2021 food cost benchmark: $2.42 per breakfast.</t>
    </r>
    <r>
      <rPr>
        <i/>
        <sz val="11"/>
        <color theme="1"/>
        <rFont val="Calibri"/>
        <family val="2"/>
        <scheme val="minor"/>
      </rPr>
      <t xml:space="preserve"> Note: Should not exceed SFSP reimbursement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</si>
</sst>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164" formatCode="&quot;$&quot;#,##0.00"/>
    <numFmt numFmtId="165" formatCode="0.0%"/>
    <numFmt numFmtId="166" formatCode="&quot;$&quot;#,##0"/>
    <numFmt numFmtId="167" formatCode="&quot;$&quot;#,##0.0000"/>
  </numFmts>
  <fonts count="31"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
      <sz val="10"/>
      <name val="Arial"/>
      <family val="2"/>
    </font>
    <font>
      <u/>
      <sz val="11"/>
      <color theme="11"/>
      <name val="Calibri"/>
      <family val="2"/>
      <scheme val="minor"/>
    </font>
    <font>
      <sz val="11"/>
      <color rgb="FFFF0000"/>
      <name val="Calibri"/>
      <family val="2"/>
      <scheme val="minor"/>
    </font>
    <font>
      <b/>
      <sz val="13"/>
      <name val="Calibri"/>
      <family val="2"/>
      <scheme val="minor"/>
    </font>
    <font>
      <b/>
      <i/>
      <sz val="14"/>
      <name val="Calibri"/>
      <family val="2"/>
      <scheme val="minor"/>
    </font>
    <font>
      <sz val="8"/>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b/>
      <sz val="15"/>
      <name val="Calibri"/>
      <family val="2"/>
      <scheme val="minor"/>
    </font>
    <font>
      <sz val="12"/>
      <name val="Calibri"/>
      <family val="2"/>
      <scheme val="minor"/>
    </font>
    <font>
      <b/>
      <i/>
      <sz val="12"/>
      <name val="Calibri"/>
      <family val="2"/>
      <scheme val="minor"/>
    </font>
    <font>
      <i/>
      <sz val="12"/>
      <name val="Calibri"/>
      <family val="2"/>
      <scheme val="minor"/>
    </font>
    <font>
      <b/>
      <sz val="11"/>
      <name val="Calibri"/>
      <family val="2"/>
      <scheme val="minor"/>
    </font>
    <font>
      <b/>
      <sz val="12"/>
      <name val="Calibri"/>
      <family val="2"/>
      <scheme val="minor"/>
    </font>
    <font>
      <b/>
      <sz val="14"/>
      <name val="Calibri"/>
      <family val="2"/>
      <scheme val="minor"/>
    </font>
    <font>
      <i/>
      <u/>
      <sz val="12"/>
      <name val="Calibri"/>
      <family val="2"/>
      <scheme val="minor"/>
    </font>
    <font>
      <i/>
      <sz val="11"/>
      <color rgb="FF000000"/>
      <name val="Calibri"/>
      <family val="2"/>
      <scheme val="minor"/>
    </font>
    <font>
      <i/>
      <sz val="11"/>
      <name val="Calibri"/>
      <family val="2"/>
      <scheme val="minor"/>
    </font>
    <font>
      <i/>
      <sz val="12"/>
      <color rgb="FFFF0000"/>
      <name val="Calibri"/>
      <family val="2"/>
      <scheme val="minor"/>
    </font>
    <font>
      <b/>
      <i/>
      <sz val="12"/>
      <color rgb="FFFF0000"/>
      <name val="Calibri"/>
      <family val="2"/>
      <scheme val="minor"/>
    </font>
    <font>
      <sz val="12"/>
      <color rgb="FFFF000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D9D9D9"/>
        <bgColor rgb="FF000000"/>
      </patternFill>
    </fill>
    <fill>
      <patternFill patternType="solid">
        <fgColor theme="5"/>
        <bgColor indexed="64"/>
      </patternFill>
    </fill>
    <fill>
      <patternFill patternType="solid">
        <fgColor theme="0" tint="-0.14999847407452621"/>
        <bgColor rgb="FF000000"/>
      </patternFill>
    </fill>
  </fills>
  <borders count="4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style="medium">
        <color auto="1"/>
      </right>
      <top/>
      <bottom style="medium">
        <color auto="1"/>
      </bottom>
      <diagonal/>
    </border>
    <border>
      <left style="thin">
        <color auto="1"/>
      </left>
      <right style="thin">
        <color auto="1"/>
      </right>
      <top style="thin">
        <color auto="1"/>
      </top>
      <bottom/>
      <diagonal/>
    </border>
  </borders>
  <cellStyleXfs count="232">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cellStyleXfs>
  <cellXfs count="203">
    <xf numFmtId="0" fontId="0" fillId="0" borderId="0" xfId="0"/>
    <xf numFmtId="0" fontId="4" fillId="0" borderId="0" xfId="0" applyFont="1"/>
    <xf numFmtId="0" fontId="0" fillId="4" borderId="0" xfId="0" applyFill="1"/>
    <xf numFmtId="164" fontId="0" fillId="4" borderId="0" xfId="0" applyNumberFormat="1" applyFill="1" applyBorder="1"/>
    <xf numFmtId="9" fontId="0" fillId="0" borderId="0" xfId="0" applyNumberFormat="1"/>
    <xf numFmtId="0" fontId="0" fillId="4" borderId="0" xfId="0" applyFill="1" applyBorder="1"/>
    <xf numFmtId="0" fontId="5" fillId="4" borderId="0" xfId="0" applyFont="1" applyFill="1" applyBorder="1" applyAlignment="1">
      <alignment horizontal="left"/>
    </xf>
    <xf numFmtId="3" fontId="0" fillId="4" borderId="0" xfId="0" applyNumberFormat="1" applyFill="1" applyBorder="1" applyAlignment="1">
      <alignment horizontal="center"/>
    </xf>
    <xf numFmtId="7" fontId="0" fillId="4" borderId="0" xfId="0" applyNumberFormat="1" applyFill="1" applyBorder="1"/>
    <xf numFmtId="7" fontId="0" fillId="4" borderId="0" xfId="0" applyNumberFormat="1" applyFill="1" applyBorder="1" applyAlignment="1">
      <alignment horizontal="center"/>
    </xf>
    <xf numFmtId="3" fontId="0" fillId="4" borderId="0" xfId="0" applyNumberFormat="1" applyFill="1" applyBorder="1"/>
    <xf numFmtId="0" fontId="9" fillId="4" borderId="0" xfId="0" applyFont="1" applyFill="1"/>
    <xf numFmtId="0" fontId="10" fillId="3" borderId="4" xfId="0" applyFont="1" applyFill="1" applyBorder="1"/>
    <xf numFmtId="3" fontId="0" fillId="0" borderId="0" xfId="0" applyNumberFormat="1"/>
    <xf numFmtId="0" fontId="0" fillId="0" borderId="5" xfId="0" applyBorder="1" applyAlignment="1">
      <alignment wrapText="1"/>
    </xf>
    <xf numFmtId="164" fontId="0" fillId="0" borderId="0" xfId="0" applyNumberFormat="1"/>
    <xf numFmtId="0" fontId="0" fillId="4" borderId="5" xfId="0" applyFill="1" applyBorder="1"/>
    <xf numFmtId="0" fontId="0" fillId="0" borderId="7" xfId="0" applyBorder="1"/>
    <xf numFmtId="0" fontId="14" fillId="0" borderId="10" xfId="0" applyFont="1" applyBorder="1"/>
    <xf numFmtId="166" fontId="0" fillId="4" borderId="0" xfId="0" applyNumberFormat="1" applyFill="1"/>
    <xf numFmtId="0" fontId="10" fillId="9" borderId="3" xfId="0" applyFont="1" applyFill="1" applyBorder="1"/>
    <xf numFmtId="0" fontId="14" fillId="0" borderId="9" xfId="0" applyFont="1" applyBorder="1"/>
    <xf numFmtId="0" fontId="0" fillId="4" borderId="13" xfId="0" applyFill="1" applyBorder="1"/>
    <xf numFmtId="0" fontId="0" fillId="4" borderId="14" xfId="0" applyFill="1" applyBorder="1"/>
    <xf numFmtId="3" fontId="5" fillId="4" borderId="2" xfId="0" applyNumberFormat="1" applyFont="1" applyFill="1" applyBorder="1" applyAlignment="1">
      <alignment horizontal="center"/>
    </xf>
    <xf numFmtId="0" fontId="5" fillId="4" borderId="18" xfId="0" applyFont="1" applyFill="1" applyBorder="1" applyAlignment="1">
      <alignment horizontal="center"/>
    </xf>
    <xf numFmtId="0" fontId="5" fillId="2" borderId="5" xfId="0" applyFont="1" applyFill="1" applyBorder="1"/>
    <xf numFmtId="0" fontId="5" fillId="0" borderId="5" xfId="0" applyFont="1" applyBorder="1" applyAlignment="1">
      <alignment horizontal="left" indent="2"/>
    </xf>
    <xf numFmtId="166" fontId="3" fillId="0" borderId="6" xfId="0" applyNumberFormat="1" applyFont="1" applyBorder="1" applyAlignment="1">
      <alignment horizontal="center"/>
    </xf>
    <xf numFmtId="0" fontId="5" fillId="2" borderId="5" xfId="0" applyFont="1" applyFill="1" applyBorder="1" applyAlignment="1">
      <alignment horizontal="left"/>
    </xf>
    <xf numFmtId="0" fontId="0" fillId="0" borderId="5" xfId="0" applyFont="1" applyBorder="1" applyAlignment="1">
      <alignment horizontal="left" indent="1"/>
    </xf>
    <xf numFmtId="0" fontId="4" fillId="0" borderId="5" xfId="0" applyFont="1" applyBorder="1" applyAlignment="1">
      <alignment horizontal="left" indent="2"/>
    </xf>
    <xf numFmtId="0" fontId="0" fillId="10" borderId="21" xfId="0" applyFill="1" applyBorder="1"/>
    <xf numFmtId="0" fontId="10" fillId="3" borderId="3" xfId="0" applyFont="1" applyFill="1" applyBorder="1"/>
    <xf numFmtId="0" fontId="3" fillId="3" borderId="15" xfId="0" applyFont="1" applyFill="1" applyBorder="1" applyAlignment="1">
      <alignment horizontal="center"/>
    </xf>
    <xf numFmtId="0" fontId="3" fillId="3" borderId="4" xfId="0" applyFont="1" applyFill="1" applyBorder="1" applyAlignment="1">
      <alignment horizontal="center" wrapText="1"/>
    </xf>
    <xf numFmtId="0" fontId="3" fillId="4" borderId="16" xfId="0" applyFont="1" applyFill="1" applyBorder="1" applyAlignment="1">
      <alignment horizontal="left" indent="1"/>
    </xf>
    <xf numFmtId="0" fontId="6" fillId="4" borderId="16" xfId="0" applyFont="1" applyFill="1" applyBorder="1" applyAlignment="1">
      <alignment horizontal="left" indent="2"/>
    </xf>
    <xf numFmtId="0" fontId="6" fillId="4" borderId="17" xfId="0" applyFont="1" applyFill="1" applyBorder="1" applyAlignment="1">
      <alignment horizontal="left" indent="2"/>
    </xf>
    <xf numFmtId="0" fontId="15" fillId="0" borderId="0" xfId="0" applyFont="1"/>
    <xf numFmtId="0" fontId="16" fillId="0" borderId="0" xfId="0" applyFont="1"/>
    <xf numFmtId="0" fontId="0" fillId="4" borderId="0" xfId="0" applyFont="1" applyFill="1" applyBorder="1" applyAlignment="1">
      <alignment horizontal="left" vertical="center" wrapText="1"/>
    </xf>
    <xf numFmtId="6" fontId="6" fillId="4" borderId="6" xfId="0" applyNumberFormat="1" applyFont="1" applyFill="1" applyBorder="1" applyAlignment="1">
      <alignment horizontal="center" vertical="center"/>
    </xf>
    <xf numFmtId="6" fontId="6" fillId="4"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20" fillId="8" borderId="38" xfId="0" applyFont="1" applyFill="1" applyBorder="1" applyAlignment="1">
      <alignment horizontal="left" vertical="center" wrapText="1"/>
    </xf>
    <xf numFmtId="0" fontId="24" fillId="10" borderId="31" xfId="0" applyFont="1" applyFill="1" applyBorder="1" applyAlignment="1">
      <alignment horizontal="center"/>
    </xf>
    <xf numFmtId="0" fontId="22" fillId="3" borderId="3" xfId="0" applyFont="1" applyFill="1" applyBorder="1" applyAlignment="1">
      <alignment horizontal="center"/>
    </xf>
    <xf numFmtId="0" fontId="22" fillId="3" borderId="4" xfId="0" applyFont="1" applyFill="1" applyBorder="1" applyAlignment="1">
      <alignment horizontal="center"/>
    </xf>
    <xf numFmtId="3" fontId="0" fillId="2" borderId="6" xfId="0" applyNumberFormat="1" applyFont="1" applyFill="1" applyBorder="1" applyAlignment="1">
      <alignment horizontal="center"/>
    </xf>
    <xf numFmtId="0" fontId="0" fillId="4" borderId="6" xfId="0" applyFont="1" applyFill="1" applyBorder="1"/>
    <xf numFmtId="166" fontId="0" fillId="0" borderId="6" xfId="0" applyNumberFormat="1" applyFont="1" applyBorder="1" applyAlignment="1">
      <alignment horizontal="center"/>
    </xf>
    <xf numFmtId="0" fontId="0" fillId="4" borderId="16" xfId="0" applyFont="1" applyFill="1" applyBorder="1" applyAlignment="1">
      <alignment horizontal="left" indent="2"/>
    </xf>
    <xf numFmtId="3" fontId="0" fillId="4" borderId="6" xfId="0" applyNumberFormat="1"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applyAlignment="1">
      <alignment horizontal="center"/>
    </xf>
    <xf numFmtId="0" fontId="0" fillId="4" borderId="0" xfId="0" applyFont="1" applyFill="1"/>
    <xf numFmtId="0" fontId="22" fillId="3" borderId="5" xfId="0" applyFont="1" applyFill="1" applyBorder="1" applyAlignment="1">
      <alignment horizontal="center"/>
    </xf>
    <xf numFmtId="0" fontId="22" fillId="3" borderId="6" xfId="0" applyFont="1" applyFill="1" applyBorder="1" applyAlignment="1">
      <alignment horizontal="center"/>
    </xf>
    <xf numFmtId="166" fontId="0" fillId="2" borderId="6" xfId="0" applyNumberFormat="1" applyFont="1" applyFill="1" applyBorder="1" applyAlignment="1">
      <alignment horizontal="center"/>
    </xf>
    <xf numFmtId="0" fontId="0" fillId="4" borderId="0" xfId="0" applyFont="1" applyFill="1" applyBorder="1"/>
    <xf numFmtId="0" fontId="0" fillId="0" borderId="5" xfId="0" applyFont="1" applyBorder="1"/>
    <xf numFmtId="0" fontId="0" fillId="0" borderId="6" xfId="0" applyFont="1" applyBorder="1"/>
    <xf numFmtId="0" fontId="17" fillId="7" borderId="7" xfId="0" applyFont="1" applyFill="1" applyBorder="1"/>
    <xf numFmtId="166" fontId="17" fillId="7" borderId="8" xfId="0" applyNumberFormat="1" applyFont="1" applyFill="1" applyBorder="1" applyAlignment="1">
      <alignment horizontal="center"/>
    </xf>
    <xf numFmtId="6" fontId="22" fillId="4" borderId="2" xfId="0" applyNumberFormat="1" applyFont="1" applyFill="1" applyBorder="1" applyAlignment="1">
      <alignment horizontal="center" vertical="center"/>
    </xf>
    <xf numFmtId="7" fontId="0" fillId="4" borderId="0" xfId="0" applyNumberFormat="1" applyFont="1" applyFill="1" applyBorder="1"/>
    <xf numFmtId="0" fontId="3" fillId="4" borderId="1" xfId="0" applyFont="1" applyFill="1" applyBorder="1" applyAlignment="1">
      <alignment horizontal="center" vertical="center"/>
    </xf>
    <xf numFmtId="166" fontId="3" fillId="4" borderId="2" xfId="0" applyNumberFormat="1" applyFont="1" applyFill="1" applyBorder="1" applyAlignment="1">
      <alignment horizontal="center" vertical="center"/>
    </xf>
    <xf numFmtId="0" fontId="0" fillId="4" borderId="0" xfId="0" applyFont="1" applyFill="1" applyBorder="1" applyAlignment="1">
      <alignment vertical="center" wrapText="1"/>
    </xf>
    <xf numFmtId="6" fontId="16" fillId="4" borderId="6" xfId="0" applyNumberFormat="1" applyFont="1" applyFill="1" applyBorder="1" applyAlignment="1">
      <alignment horizontal="center" vertical="center" wrapText="1"/>
    </xf>
    <xf numFmtId="0" fontId="15" fillId="4" borderId="0" xfId="0" applyFont="1" applyFill="1"/>
    <xf numFmtId="0" fontId="4" fillId="4" borderId="0" xfId="0" applyFont="1" applyFill="1"/>
    <xf numFmtId="49" fontId="0" fillId="0" borderId="0" xfId="0" applyNumberFormat="1"/>
    <xf numFmtId="0" fontId="3" fillId="4" borderId="5" xfId="0" applyFont="1" applyFill="1" applyBorder="1" applyAlignment="1">
      <alignment horizontal="left" vertical="center" wrapText="1"/>
    </xf>
    <xf numFmtId="0" fontId="4" fillId="4" borderId="5" xfId="0" applyFont="1" applyFill="1" applyBorder="1" applyAlignment="1">
      <alignment horizontal="center" wrapText="1"/>
    </xf>
    <xf numFmtId="0" fontId="0" fillId="4" borderId="27" xfId="0" applyFont="1" applyFill="1" applyBorder="1" applyAlignment="1">
      <alignment horizontal="center"/>
    </xf>
    <xf numFmtId="9" fontId="0" fillId="4" borderId="5" xfId="0" applyNumberFormat="1" applyFill="1" applyBorder="1" applyAlignment="1">
      <alignment horizontal="center" wrapText="1"/>
    </xf>
    <xf numFmtId="9" fontId="0" fillId="4" borderId="7" xfId="0" applyNumberFormat="1" applyFill="1" applyBorder="1" applyAlignment="1">
      <alignment horizontal="center" wrapText="1"/>
    </xf>
    <xf numFmtId="0" fontId="18" fillId="0" borderId="0" xfId="0" applyFont="1" applyBorder="1" applyAlignment="1">
      <alignment horizontal="left" vertical="center" wrapText="1"/>
    </xf>
    <xf numFmtId="0" fontId="18" fillId="0" borderId="40" xfId="0" applyFont="1" applyBorder="1" applyAlignment="1">
      <alignment horizontal="left" vertical="center" wrapText="1"/>
    </xf>
    <xf numFmtId="0" fontId="22" fillId="4" borderId="1" xfId="0" applyFont="1" applyFill="1" applyBorder="1" applyAlignment="1">
      <alignment horizontal="center" vertical="center" wrapText="1"/>
    </xf>
    <xf numFmtId="0" fontId="0" fillId="4" borderId="0" xfId="0" applyFill="1" applyAlignment="1">
      <alignment wrapText="1"/>
    </xf>
    <xf numFmtId="0" fontId="5" fillId="4" borderId="0" xfId="0" applyFont="1" applyFill="1" applyBorder="1" applyAlignment="1">
      <alignment horizontal="center"/>
    </xf>
    <xf numFmtId="3" fontId="5" fillId="4" borderId="0" xfId="0" applyNumberFormat="1" applyFont="1" applyFill="1" applyBorder="1" applyAlignment="1">
      <alignment horizontal="center"/>
    </xf>
    <xf numFmtId="0" fontId="5" fillId="4" borderId="5" xfId="0" applyFont="1" applyFill="1" applyBorder="1"/>
    <xf numFmtId="0" fontId="5" fillId="0" borderId="5" xfId="0" applyFont="1" applyBorder="1" applyAlignment="1">
      <alignment horizontal="left" indent="3"/>
    </xf>
    <xf numFmtId="0" fontId="0" fillId="0" borderId="33" xfId="0" applyBorder="1" applyAlignment="1">
      <alignment horizontal="left" wrapText="1"/>
    </xf>
    <xf numFmtId="0" fontId="0" fillId="0" borderId="33" xfId="0" applyBorder="1" applyAlignment="1">
      <alignment horizontal="left" wrapText="1" indent="1"/>
    </xf>
    <xf numFmtId="166" fontId="0" fillId="6" borderId="6" xfId="0" applyNumberFormat="1" applyFill="1" applyBorder="1" applyProtection="1">
      <protection locked="0"/>
    </xf>
    <xf numFmtId="9" fontId="0" fillId="6" borderId="6" xfId="0" applyNumberFormat="1" applyFill="1" applyBorder="1" applyProtection="1">
      <protection locked="0"/>
    </xf>
    <xf numFmtId="9" fontId="0" fillId="6" borderId="27" xfId="0" applyNumberFormat="1" applyFill="1" applyBorder="1" applyProtection="1">
      <protection locked="0"/>
    </xf>
    <xf numFmtId="0" fontId="0" fillId="6" borderId="6" xfId="0" applyFill="1" applyBorder="1" applyProtection="1">
      <protection locked="0"/>
    </xf>
    <xf numFmtId="1" fontId="0" fillId="6" borderId="6" xfId="0" applyNumberFormat="1" applyFill="1" applyBorder="1" applyProtection="1">
      <protection locked="0"/>
    </xf>
    <xf numFmtId="166" fontId="0" fillId="6" borderId="8" xfId="0" applyNumberFormat="1" applyFill="1" applyBorder="1" applyProtection="1">
      <protection locked="0"/>
    </xf>
    <xf numFmtId="164" fontId="0" fillId="6" borderId="6" xfId="0" applyNumberFormat="1" applyFill="1" applyBorder="1" applyProtection="1">
      <protection locked="0"/>
    </xf>
    <xf numFmtId="164" fontId="0" fillId="6" borderId="8" xfId="0" applyNumberFormat="1" applyFill="1" applyBorder="1" applyProtection="1">
      <protection locked="0"/>
    </xf>
    <xf numFmtId="164" fontId="0" fillId="6" borderId="32" xfId="0" applyNumberFormat="1" applyFill="1" applyBorder="1" applyProtection="1">
      <protection locked="0"/>
    </xf>
    <xf numFmtId="164" fontId="0" fillId="6" borderId="4" xfId="0" applyNumberFormat="1" applyFill="1" applyBorder="1" applyProtection="1">
      <protection locked="0"/>
    </xf>
    <xf numFmtId="166" fontId="6" fillId="6" borderId="41" xfId="0" applyNumberFormat="1" applyFont="1" applyFill="1" applyBorder="1" applyAlignment="1" applyProtection="1">
      <alignment horizontal="right" vertical="center" wrapText="1"/>
      <protection locked="0"/>
    </xf>
    <xf numFmtId="0" fontId="0" fillId="6" borderId="6" xfId="0" applyFont="1" applyFill="1" applyBorder="1" applyProtection="1">
      <protection locked="0"/>
    </xf>
    <xf numFmtId="0" fontId="0" fillId="6" borderId="8" xfId="0" applyFont="1" applyFill="1" applyBorder="1" applyProtection="1">
      <protection locked="0"/>
    </xf>
    <xf numFmtId="3" fontId="0" fillId="6" borderId="6" xfId="0" applyNumberFormat="1" applyFill="1" applyBorder="1" applyProtection="1">
      <protection locked="0"/>
    </xf>
    <xf numFmtId="0" fontId="0" fillId="6" borderId="8" xfId="0" applyFill="1" applyBorder="1" applyProtection="1">
      <protection locked="0"/>
    </xf>
    <xf numFmtId="165" fontId="0" fillId="6" borderId="8" xfId="0" applyNumberFormat="1" applyFill="1" applyBorder="1" applyProtection="1">
      <protection locked="0"/>
    </xf>
    <xf numFmtId="0" fontId="5" fillId="0" borderId="33" xfId="0" applyFont="1" applyBorder="1"/>
    <xf numFmtId="0" fontId="0" fillId="0" borderId="33" xfId="0" applyBorder="1"/>
    <xf numFmtId="0" fontId="0" fillId="0" borderId="33" xfId="0" applyBorder="1" applyAlignment="1">
      <alignment horizontal="left" indent="1"/>
    </xf>
    <xf numFmtId="167" fontId="0" fillId="0" borderId="33" xfId="0" applyNumberFormat="1" applyBorder="1" applyProtection="1"/>
    <xf numFmtId="167" fontId="0" fillId="0" borderId="33" xfId="0" applyNumberFormat="1" applyBorder="1"/>
    <xf numFmtId="0" fontId="0" fillId="0" borderId="42" xfId="0" applyBorder="1" applyAlignment="1">
      <alignment horizontal="left" indent="1"/>
    </xf>
    <xf numFmtId="167" fontId="0" fillId="0" borderId="42" xfId="0" applyNumberFormat="1" applyBorder="1" applyProtection="1"/>
    <xf numFmtId="0" fontId="19" fillId="8" borderId="38" xfId="0" applyFont="1" applyFill="1" applyBorder="1" applyAlignment="1">
      <alignment horizontal="left" vertical="center" wrapText="1"/>
    </xf>
    <xf numFmtId="0" fontId="21" fillId="8" borderId="38" xfId="0" applyFont="1" applyFill="1" applyBorder="1" applyAlignment="1">
      <alignment horizontal="left" vertical="center" wrapText="1"/>
    </xf>
    <xf numFmtId="0" fontId="21" fillId="8" borderId="39" xfId="0" applyFont="1" applyFill="1" applyBorder="1" applyAlignment="1">
      <alignment horizontal="left" vertical="center" wrapText="1"/>
    </xf>
    <xf numFmtId="0" fontId="28" fillId="8" borderId="38" xfId="0" applyFont="1" applyFill="1" applyBorder="1" applyAlignment="1">
      <alignment horizontal="left" vertical="center" wrapText="1"/>
    </xf>
    <xf numFmtId="0" fontId="28" fillId="8" borderId="39" xfId="0" applyFont="1" applyFill="1" applyBorder="1" applyAlignment="1">
      <alignment horizontal="left" vertical="center" wrapText="1"/>
    </xf>
    <xf numFmtId="0" fontId="0" fillId="0" borderId="5" xfId="0" applyBorder="1" applyAlignment="1">
      <alignment horizontal="left" wrapText="1"/>
    </xf>
    <xf numFmtId="0" fontId="0" fillId="0" borderId="33" xfId="0" applyBorder="1" applyAlignment="1">
      <alignment horizontal="left" wrapText="1"/>
    </xf>
    <xf numFmtId="0" fontId="5" fillId="2" borderId="5"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0" fillId="0" borderId="7" xfId="0" applyFill="1" applyBorder="1" applyAlignment="1">
      <alignment horizontal="left" wrapText="1"/>
    </xf>
    <xf numFmtId="0" fontId="0" fillId="0" borderId="35" xfId="0" applyFill="1" applyBorder="1" applyAlignment="1">
      <alignment horizontal="left" wrapText="1"/>
    </xf>
    <xf numFmtId="0" fontId="20" fillId="9" borderId="3" xfId="0" applyFont="1" applyFill="1" applyBorder="1" applyAlignment="1">
      <alignment horizontal="left"/>
    </xf>
    <xf numFmtId="0" fontId="20" fillId="9" borderId="34" xfId="0" applyFont="1" applyFill="1" applyBorder="1" applyAlignment="1">
      <alignment horizontal="left"/>
    </xf>
    <xf numFmtId="0" fontId="20" fillId="9" borderId="4" xfId="0" applyFont="1" applyFill="1" applyBorder="1" applyAlignment="1">
      <alignment horizontal="left"/>
    </xf>
    <xf numFmtId="0" fontId="0" fillId="0" borderId="7" xfId="0" applyBorder="1" applyAlignment="1">
      <alignment horizontal="left"/>
    </xf>
    <xf numFmtId="0" fontId="0" fillId="0" borderId="35" xfId="0" applyBorder="1" applyAlignment="1">
      <alignment horizontal="left"/>
    </xf>
    <xf numFmtId="0" fontId="0" fillId="0" borderId="5" xfId="0" applyBorder="1" applyAlignment="1">
      <alignment horizontal="left"/>
    </xf>
    <xf numFmtId="0" fontId="0" fillId="0" borderId="33" xfId="0" applyBorder="1" applyAlignment="1">
      <alignment horizontal="left"/>
    </xf>
    <xf numFmtId="0" fontId="20" fillId="9" borderId="3" xfId="0" applyFont="1" applyFill="1" applyBorder="1" applyAlignment="1">
      <alignment horizontal="left" vertical="center"/>
    </xf>
    <xf numFmtId="0" fontId="20" fillId="9" borderId="34" xfId="0" applyFont="1" applyFill="1" applyBorder="1" applyAlignment="1">
      <alignment horizontal="left" vertical="center"/>
    </xf>
    <xf numFmtId="0" fontId="20" fillId="9" borderId="4" xfId="0" applyFont="1" applyFill="1" applyBorder="1" applyAlignment="1">
      <alignment horizontal="left" vertical="center"/>
    </xf>
    <xf numFmtId="0" fontId="0" fillId="0" borderId="5" xfId="0" applyBorder="1" applyAlignment="1">
      <alignment horizontal="left" wrapText="1" indent="1"/>
    </xf>
    <xf numFmtId="0" fontId="0" fillId="0" borderId="33" xfId="0" applyBorder="1" applyAlignment="1">
      <alignment horizontal="left" wrapText="1" indent="1"/>
    </xf>
    <xf numFmtId="0" fontId="20" fillId="9" borderId="19" xfId="0" applyFont="1" applyFill="1" applyBorder="1" applyAlignment="1">
      <alignment horizontal="left"/>
    </xf>
    <xf numFmtId="0" fontId="20" fillId="9" borderId="20" xfId="0" applyFont="1" applyFill="1" applyBorder="1" applyAlignment="1">
      <alignment horizontal="left"/>
    </xf>
    <xf numFmtId="0" fontId="20" fillId="9" borderId="21" xfId="0" applyFont="1" applyFill="1" applyBorder="1" applyAlignment="1">
      <alignment horizontal="left"/>
    </xf>
    <xf numFmtId="0" fontId="0" fillId="4" borderId="3" xfId="0" applyFill="1" applyBorder="1" applyAlignment="1">
      <alignment horizontal="left" wrapText="1"/>
    </xf>
    <xf numFmtId="0" fontId="0" fillId="4" borderId="34" xfId="0" applyFill="1" applyBorder="1" applyAlignment="1">
      <alignment horizontal="left" wrapText="1"/>
    </xf>
    <xf numFmtId="0" fontId="0" fillId="4" borderId="5" xfId="0" applyFill="1" applyBorder="1" applyAlignment="1">
      <alignment horizontal="left"/>
    </xf>
    <xf numFmtId="0" fontId="0" fillId="4" borderId="33" xfId="0" applyFill="1" applyBorder="1" applyAlignment="1">
      <alignment horizontal="left"/>
    </xf>
    <xf numFmtId="0" fontId="14" fillId="0" borderId="7" xfId="0" applyFont="1" applyBorder="1" applyAlignment="1">
      <alignment horizontal="left"/>
    </xf>
    <xf numFmtId="0" fontId="14" fillId="0" borderId="35" xfId="0" applyFont="1" applyBorder="1" applyAlignment="1">
      <alignment horizontal="left"/>
    </xf>
    <xf numFmtId="0" fontId="20" fillId="9" borderId="25" xfId="0" applyFont="1" applyFill="1" applyBorder="1" applyAlignment="1">
      <alignment horizontal="left"/>
    </xf>
    <xf numFmtId="0" fontId="20" fillId="9" borderId="28" xfId="0" applyFont="1" applyFill="1" applyBorder="1" applyAlignment="1">
      <alignment horizontal="left"/>
    </xf>
    <xf numFmtId="0" fontId="20" fillId="9" borderId="26" xfId="0" applyFont="1" applyFill="1" applyBorder="1" applyAlignment="1">
      <alignment horizontal="left"/>
    </xf>
    <xf numFmtId="0" fontId="0" fillId="4" borderId="29" xfId="0" applyFill="1" applyBorder="1" applyAlignment="1">
      <alignment horizontal="left"/>
    </xf>
    <xf numFmtId="0" fontId="0" fillId="4" borderId="30" xfId="0" applyFill="1" applyBorder="1" applyAlignment="1">
      <alignment horizontal="left"/>
    </xf>
    <xf numFmtId="0" fontId="4" fillId="4" borderId="0" xfId="0" applyFont="1" applyFill="1" applyBorder="1" applyAlignment="1">
      <alignment horizontal="left" wrapText="1"/>
    </xf>
    <xf numFmtId="0" fontId="0" fillId="4" borderId="5" xfId="0" applyFill="1" applyBorder="1" applyAlignment="1">
      <alignment horizontal="left" wrapText="1"/>
    </xf>
    <xf numFmtId="0" fontId="0" fillId="4" borderId="33" xfId="0" applyFill="1" applyBorder="1" applyAlignment="1">
      <alignment horizontal="left" wrapText="1"/>
    </xf>
    <xf numFmtId="0" fontId="2" fillId="0" borderId="5" xfId="0" applyFont="1" applyBorder="1" applyAlignment="1">
      <alignment horizontal="left"/>
    </xf>
    <xf numFmtId="0" fontId="2" fillId="0" borderId="33" xfId="0" applyFont="1" applyBorder="1" applyAlignment="1">
      <alignment horizontal="left"/>
    </xf>
    <xf numFmtId="0" fontId="2" fillId="0" borderId="7" xfId="0" applyFont="1" applyBorder="1" applyAlignment="1">
      <alignment horizontal="left"/>
    </xf>
    <xf numFmtId="0" fontId="2" fillId="0" borderId="35" xfId="0" applyFont="1" applyBorder="1" applyAlignment="1">
      <alignment horizontal="left"/>
    </xf>
    <xf numFmtId="0" fontId="20" fillId="3" borderId="3"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4" fillId="10" borderId="33" xfId="0" applyFont="1" applyFill="1" applyBorder="1" applyAlignment="1">
      <alignment horizontal="center"/>
    </xf>
    <xf numFmtId="0" fontId="23" fillId="0" borderId="33" xfId="0" applyFont="1" applyBorder="1" applyAlignment="1">
      <alignment horizontal="left" vertical="center" wrapText="1"/>
    </xf>
    <xf numFmtId="0" fontId="0" fillId="0" borderId="7" xfId="0" applyFont="1" applyBorder="1" applyAlignment="1">
      <alignment horizontal="left"/>
    </xf>
    <xf numFmtId="0" fontId="0" fillId="0" borderId="35" xfId="0" applyFont="1" applyBorder="1" applyAlignment="1">
      <alignment horizontal="left"/>
    </xf>
    <xf numFmtId="0" fontId="0" fillId="0" borderId="3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11" xfId="0" applyBorder="1" applyAlignment="1">
      <alignment horizontal="left" wrapText="1"/>
    </xf>
    <xf numFmtId="0" fontId="0" fillId="0" borderId="16" xfId="0" applyBorder="1" applyAlignment="1">
      <alignment horizontal="left" wrapText="1"/>
    </xf>
    <xf numFmtId="0" fontId="0" fillId="0" borderId="5" xfId="0" applyFont="1" applyBorder="1" applyAlignment="1">
      <alignment horizontal="left" wrapText="1"/>
    </xf>
    <xf numFmtId="0" fontId="0" fillId="0" borderId="33" xfId="0" applyFont="1" applyBorder="1" applyAlignment="1">
      <alignment horizontal="left" wrapText="1"/>
    </xf>
    <xf numFmtId="0" fontId="0" fillId="0" borderId="5" xfId="0" applyFont="1" applyBorder="1" applyAlignment="1">
      <alignment horizontal="left"/>
    </xf>
    <xf numFmtId="0" fontId="0" fillId="0" borderId="33" xfId="0" applyFont="1" applyBorder="1" applyAlignment="1">
      <alignment horizontal="left"/>
    </xf>
    <xf numFmtId="0" fontId="0" fillId="0" borderId="7" xfId="0" applyFont="1" applyBorder="1" applyAlignment="1">
      <alignment horizontal="left" wrapText="1"/>
    </xf>
    <xf numFmtId="0" fontId="0" fillId="0" borderId="35" xfId="0" applyFont="1" applyBorder="1" applyAlignment="1">
      <alignment horizontal="left" wrapText="1"/>
    </xf>
    <xf numFmtId="0" fontId="21" fillId="6" borderId="11"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21" fillId="6" borderId="11" xfId="0" applyFont="1" applyFill="1" applyBorder="1" applyAlignment="1">
      <alignment horizontal="left" vertical="center"/>
    </xf>
    <xf numFmtId="0" fontId="21" fillId="6" borderId="22" xfId="0" applyFont="1" applyFill="1" applyBorder="1" applyAlignment="1">
      <alignment horizontal="left" vertical="center"/>
    </xf>
    <xf numFmtId="0" fontId="21" fillId="6" borderId="12" xfId="0" applyFont="1" applyFill="1" applyBorder="1" applyAlignment="1">
      <alignment horizontal="left" vertical="center"/>
    </xf>
    <xf numFmtId="0" fontId="0" fillId="0" borderId="13" xfId="0" applyBorder="1" applyAlignment="1" applyProtection="1">
      <alignment horizontal="center" vertical="center" wrapText="1"/>
      <protection locked="0"/>
    </xf>
    <xf numFmtId="0" fontId="5" fillId="2" borderId="6"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33" xfId="0" applyFont="1" applyBorder="1" applyAlignment="1">
      <alignment horizontal="left" vertical="center" wrapText="1"/>
    </xf>
    <xf numFmtId="0" fontId="4" fillId="0" borderId="6" xfId="0" applyFont="1" applyBorder="1" applyAlignment="1">
      <alignment horizontal="left" vertical="center" wrapText="1"/>
    </xf>
    <xf numFmtId="0" fontId="4" fillId="2" borderId="1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 fillId="0" borderId="5" xfId="0" applyFont="1" applyBorder="1" applyAlignment="1">
      <alignment horizontal="left"/>
    </xf>
    <xf numFmtId="0" fontId="2" fillId="0" borderId="5" xfId="0" applyFont="1" applyBorder="1" applyAlignment="1"/>
    <xf numFmtId="0" fontId="2" fillId="0" borderId="33" xfId="0" applyFont="1" applyBorder="1" applyAlignment="1"/>
    <xf numFmtId="0" fontId="0" fillId="4" borderId="33" xfId="0" applyFont="1" applyFill="1" applyBorder="1" applyAlignment="1">
      <alignment horizontal="left" vertical="center" wrapText="1"/>
    </xf>
    <xf numFmtId="0" fontId="4" fillId="4" borderId="19" xfId="0" applyFont="1" applyFill="1" applyBorder="1" applyAlignment="1">
      <alignment horizontal="center" wrapText="1"/>
    </xf>
    <xf numFmtId="0" fontId="4" fillId="4" borderId="21" xfId="0" applyFont="1" applyFill="1" applyBorder="1" applyAlignment="1">
      <alignment horizontal="center" wrapText="1"/>
    </xf>
    <xf numFmtId="0" fontId="13" fillId="4" borderId="29" xfId="231" applyFill="1" applyBorder="1" applyAlignment="1">
      <alignment horizontal="center"/>
    </xf>
    <xf numFmtId="0" fontId="13" fillId="4" borderId="41" xfId="231" applyFill="1" applyBorder="1" applyAlignment="1">
      <alignment horizontal="center"/>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22" fillId="11" borderId="25" xfId="0" applyFont="1" applyFill="1" applyBorder="1" applyAlignment="1">
      <alignment horizontal="center"/>
    </xf>
    <xf numFmtId="0" fontId="22" fillId="11" borderId="26" xfId="0" applyFont="1" applyFill="1" applyBorder="1" applyAlignment="1">
      <alignment horizontal="center"/>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22" fillId="11" borderId="19" xfId="0" applyFont="1" applyFill="1" applyBorder="1" applyAlignment="1">
      <alignment horizontal="center"/>
    </xf>
    <xf numFmtId="0" fontId="22" fillId="11" borderId="21" xfId="0" applyFont="1" applyFill="1" applyBorder="1" applyAlignment="1">
      <alignment horizontal="center"/>
    </xf>
  </cellXfs>
  <cellStyles count="23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cellStyle name="Normal" xfId="0" builtinId="0"/>
    <cellStyle name="Normal 2" xfId="1" xr:uid="{00000000-0005-0000-0000-0000E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73025</xdr:rowOff>
    </xdr:from>
    <xdr:to>
      <xdr:col>7</xdr:col>
      <xdr:colOff>57150</xdr:colOff>
      <xdr:row>14</xdr:row>
      <xdr:rowOff>177800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76225" y="1025525"/>
          <a:ext cx="391477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u="none" strike="noStrike">
              <a:solidFill>
                <a:schemeClr val="dk1"/>
              </a:solidFill>
              <a:effectLst/>
              <a:latin typeface="+mn-lt"/>
              <a:ea typeface="+mn-ea"/>
              <a:cs typeface="+mn-cs"/>
            </a:rPr>
            <a:t>Summer Meals</a:t>
          </a:r>
          <a:r>
            <a:rPr lang="en-US" sz="2400" b="1"/>
            <a:t> </a:t>
          </a:r>
        </a:p>
        <a:p>
          <a:pPr algn="ctr"/>
          <a:r>
            <a:rPr lang="en-US" sz="2400" b="1" i="0" u="none" strike="noStrike">
              <a:solidFill>
                <a:schemeClr val="dk1"/>
              </a:solidFill>
              <a:effectLst/>
              <a:latin typeface="+mn-lt"/>
              <a:ea typeface="+mn-ea"/>
              <a:cs typeface="+mn-cs"/>
            </a:rPr>
            <a:t>Calculator</a:t>
          </a:r>
        </a:p>
        <a:p>
          <a:pPr algn="ctr"/>
          <a:endParaRPr lang="en-US" sz="2400" b="1" i="0" u="none" strike="noStrike">
            <a:solidFill>
              <a:schemeClr val="dk1"/>
            </a:solidFill>
            <a:effectLst/>
            <a:latin typeface="+mn-lt"/>
            <a:ea typeface="+mn-ea"/>
            <a:cs typeface="+mn-cs"/>
          </a:endParaRPr>
        </a:p>
        <a:p>
          <a:pPr algn="ctr"/>
          <a:r>
            <a:rPr lang="en-US" sz="2400" b="1" baseline="0"/>
            <a:t>2021</a:t>
          </a:r>
        </a:p>
        <a:p>
          <a:pPr algn="ctr"/>
          <a:endParaRPr lang="en-US" sz="1800" b="0"/>
        </a:p>
      </xdr:txBody>
    </xdr:sp>
    <xdr:clientData/>
  </xdr:twoCellAnchor>
  <xdr:twoCellAnchor editAs="oneCell">
    <xdr:from>
      <xdr:col>3</xdr:col>
      <xdr:colOff>38101</xdr:colOff>
      <xdr:row>13</xdr:row>
      <xdr:rowOff>184150</xdr:rowOff>
    </xdr:from>
    <xdr:to>
      <xdr:col>4</xdr:col>
      <xdr:colOff>384975</xdr:colOff>
      <xdr:row>19</xdr:row>
      <xdr:rowOff>46990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1" y="2660650"/>
          <a:ext cx="937424" cy="1005840"/>
        </a:xfrm>
        <a:prstGeom prst="rect">
          <a:avLst/>
        </a:prstGeom>
      </xdr:spPr>
    </xdr:pic>
    <xdr:clientData/>
  </xdr:twoCellAnchor>
  <xdr:twoCellAnchor editAs="oneCell">
    <xdr:from>
      <xdr:col>0</xdr:col>
      <xdr:colOff>452966</xdr:colOff>
      <xdr:row>0</xdr:row>
      <xdr:rowOff>38100</xdr:rowOff>
    </xdr:from>
    <xdr:to>
      <xdr:col>6</xdr:col>
      <xdr:colOff>385233</xdr:colOff>
      <xdr:row>5</xdr:row>
      <xdr:rowOff>128221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2966" y="38100"/>
          <a:ext cx="3640667" cy="1021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federalregister.gov/documents/2020/12/31/2020-29093/summer-food-service-program-2021-reimbursement-rates" TargetMode="External"/><Relationship Id="rId1" Type="http://schemas.openxmlformats.org/officeDocument/2006/relationships/hyperlink" Target="https://www.govinfo.gov/content/pkg/FR-2019-03-20/pdf/2019-051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
  <sheetViews>
    <sheetView showGridLines="0" topLeftCell="A5" zoomScale="150" zoomScaleNormal="150" zoomScalePageLayoutView="150" workbookViewId="0">
      <selection activeCell="B18" sqref="B18"/>
    </sheetView>
  </sheetViews>
  <sheetFormatPr defaultColWidth="8.81640625" defaultRowHeight="14.5" x14ac:dyDescent="0.35"/>
  <sheetData>
    <row r="16" spans="4:4" x14ac:dyDescent="0.35">
      <c r="D16" s="73"/>
    </row>
  </sheetData>
  <phoneticPr fontId="12" type="noConversion"/>
  <printOptions horizontalCentered="1" verticalCentered="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836"/>
  <sheetViews>
    <sheetView zoomScaleNormal="100" zoomScalePageLayoutView="110" workbookViewId="0">
      <selection activeCell="A5" sqref="A5:A6"/>
    </sheetView>
  </sheetViews>
  <sheetFormatPr defaultColWidth="11.453125" defaultRowHeight="14.5" x14ac:dyDescent="0.35"/>
  <cols>
    <col min="1" max="1" width="148.7265625" customWidth="1"/>
    <col min="2" max="72" width="11.453125" style="2"/>
  </cols>
  <sheetData>
    <row r="1" spans="1:1" ht="18.5" x14ac:dyDescent="0.45">
      <c r="A1" s="46" t="s">
        <v>107</v>
      </c>
    </row>
    <row r="2" spans="1:1" ht="18" customHeight="1" x14ac:dyDescent="0.35">
      <c r="A2" s="112" t="s">
        <v>108</v>
      </c>
    </row>
    <row r="3" spans="1:1" ht="54.75" customHeight="1" x14ac:dyDescent="0.35">
      <c r="A3" s="112"/>
    </row>
    <row r="4" spans="1:1" ht="97.5" customHeight="1" x14ac:dyDescent="0.35">
      <c r="A4" s="45" t="s">
        <v>128</v>
      </c>
    </row>
    <row r="5" spans="1:1" s="2" customFormat="1" x14ac:dyDescent="0.35">
      <c r="A5" s="113" t="s">
        <v>109</v>
      </c>
    </row>
    <row r="6" spans="1:1" s="2" customFormat="1" ht="104.25" customHeight="1" thickBot="1" x14ac:dyDescent="0.4">
      <c r="A6" s="114"/>
    </row>
    <row r="7" spans="1:1" s="2" customFormat="1" x14ac:dyDescent="0.35">
      <c r="A7" s="115" t="s">
        <v>110</v>
      </c>
    </row>
    <row r="8" spans="1:1" s="2" customFormat="1" ht="38.25" customHeight="1" thickBot="1" x14ac:dyDescent="0.4">
      <c r="A8" s="116"/>
    </row>
    <row r="9" spans="1:1" s="2" customFormat="1" x14ac:dyDescent="0.35"/>
    <row r="10" spans="1:1" s="2" customFormat="1" x14ac:dyDescent="0.35"/>
    <row r="11" spans="1:1" s="2" customFormat="1" x14ac:dyDescent="0.35"/>
    <row r="12" spans="1:1" s="2" customFormat="1" x14ac:dyDescent="0.35"/>
    <row r="13" spans="1:1" s="2" customFormat="1" x14ac:dyDescent="0.35"/>
    <row r="14" spans="1:1" s="2" customFormat="1" x14ac:dyDescent="0.35"/>
    <row r="15" spans="1:1" s="2" customFormat="1" x14ac:dyDescent="0.35"/>
    <row r="16" spans="1:1" s="2" customFormat="1" x14ac:dyDescent="0.35"/>
    <row r="17" s="2" customFormat="1" x14ac:dyDescent="0.35"/>
    <row r="18" s="2" customFormat="1" x14ac:dyDescent="0.35"/>
    <row r="19" s="2" customFormat="1" x14ac:dyDescent="0.35"/>
    <row r="20" s="2" customFormat="1" x14ac:dyDescent="0.35"/>
    <row r="21" s="2" customFormat="1" x14ac:dyDescent="0.35"/>
    <row r="22" s="2" customFormat="1" x14ac:dyDescent="0.35"/>
    <row r="23" s="2" customFormat="1" x14ac:dyDescent="0.35"/>
    <row r="24" s="2" customFormat="1" x14ac:dyDescent="0.35"/>
    <row r="25" s="2" customFormat="1" x14ac:dyDescent="0.35"/>
    <row r="26" s="2" customFormat="1" x14ac:dyDescent="0.35"/>
    <row r="27" s="2" customFormat="1" x14ac:dyDescent="0.35"/>
    <row r="28" s="2" customFormat="1" x14ac:dyDescent="0.35"/>
    <row r="29" s="2" customFormat="1" x14ac:dyDescent="0.35"/>
    <row r="30" s="2" customFormat="1" x14ac:dyDescent="0.35"/>
    <row r="31" s="2" customFormat="1" x14ac:dyDescent="0.35"/>
    <row r="32" s="2" customFormat="1" x14ac:dyDescent="0.35"/>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row r="256" s="2" customFormat="1" x14ac:dyDescent="0.35"/>
    <row r="257" s="2" customFormat="1" x14ac:dyDescent="0.35"/>
    <row r="258" s="2" customFormat="1" x14ac:dyDescent="0.35"/>
    <row r="259" s="2" customFormat="1" x14ac:dyDescent="0.35"/>
    <row r="260" s="2" customFormat="1" x14ac:dyDescent="0.35"/>
    <row r="261" s="2" customFormat="1" x14ac:dyDescent="0.35"/>
    <row r="262" s="2" customFormat="1" x14ac:dyDescent="0.35"/>
    <row r="263" s="2" customFormat="1" x14ac:dyDescent="0.35"/>
    <row r="264" s="2" customFormat="1" x14ac:dyDescent="0.35"/>
    <row r="265" s="2" customFormat="1" x14ac:dyDescent="0.35"/>
    <row r="266" s="2" customFormat="1" x14ac:dyDescent="0.35"/>
    <row r="267" s="2" customFormat="1" x14ac:dyDescent="0.35"/>
    <row r="268" s="2" customFormat="1" x14ac:dyDescent="0.35"/>
    <row r="269" s="2" customFormat="1" x14ac:dyDescent="0.35"/>
    <row r="270" s="2" customFormat="1" x14ac:dyDescent="0.35"/>
    <row r="271" s="2" customFormat="1" x14ac:dyDescent="0.35"/>
    <row r="272" s="2" customFormat="1" x14ac:dyDescent="0.35"/>
    <row r="273" s="2" customFormat="1" x14ac:dyDescent="0.35"/>
    <row r="274" s="2" customFormat="1" x14ac:dyDescent="0.35"/>
    <row r="275" s="2" customFormat="1" x14ac:dyDescent="0.35"/>
    <row r="276" s="2" customFormat="1" x14ac:dyDescent="0.35"/>
    <row r="277" s="2" customFormat="1" x14ac:dyDescent="0.35"/>
    <row r="278" s="2" customFormat="1" x14ac:dyDescent="0.35"/>
    <row r="279" s="2" customFormat="1" x14ac:dyDescent="0.35"/>
    <row r="280" s="2" customFormat="1" x14ac:dyDescent="0.35"/>
    <row r="281" s="2" customFormat="1" x14ac:dyDescent="0.35"/>
    <row r="282" s="2" customFormat="1" x14ac:dyDescent="0.35"/>
    <row r="283" s="2" customFormat="1" x14ac:dyDescent="0.35"/>
    <row r="284" s="2" customFormat="1" x14ac:dyDescent="0.35"/>
    <row r="285" s="2" customFormat="1" x14ac:dyDescent="0.35"/>
    <row r="286" s="2" customFormat="1" x14ac:dyDescent="0.35"/>
    <row r="287" s="2" customFormat="1" x14ac:dyDescent="0.35"/>
    <row r="288" s="2" customFormat="1" x14ac:dyDescent="0.35"/>
    <row r="289" s="2" customFormat="1" x14ac:dyDescent="0.35"/>
    <row r="290" s="2" customFormat="1" x14ac:dyDescent="0.35"/>
    <row r="291" s="2" customFormat="1" x14ac:dyDescent="0.35"/>
    <row r="292" s="2" customFormat="1" x14ac:dyDescent="0.35"/>
    <row r="293" s="2" customFormat="1" x14ac:dyDescent="0.35"/>
    <row r="294" s="2" customFormat="1" x14ac:dyDescent="0.35"/>
    <row r="295" s="2" customFormat="1" x14ac:dyDescent="0.35"/>
    <row r="296" s="2" customFormat="1" x14ac:dyDescent="0.35"/>
    <row r="297" s="2" customFormat="1" x14ac:dyDescent="0.35"/>
    <row r="298" s="2" customFormat="1" x14ac:dyDescent="0.35"/>
    <row r="299" s="2" customFormat="1" x14ac:dyDescent="0.35"/>
    <row r="300" s="2" customFormat="1" x14ac:dyDescent="0.35"/>
    <row r="301" s="2" customFormat="1" x14ac:dyDescent="0.35"/>
    <row r="302" s="2" customFormat="1" x14ac:dyDescent="0.35"/>
    <row r="303" s="2" customFormat="1" x14ac:dyDescent="0.35"/>
    <row r="304" s="2" customFormat="1" x14ac:dyDescent="0.35"/>
    <row r="305" s="2" customFormat="1" x14ac:dyDescent="0.35"/>
    <row r="306" s="2" customFormat="1" x14ac:dyDescent="0.35"/>
    <row r="307" s="2" customFormat="1" x14ac:dyDescent="0.35"/>
    <row r="308" s="2" customFormat="1" x14ac:dyDescent="0.35"/>
    <row r="309" s="2" customFormat="1" x14ac:dyDescent="0.35"/>
    <row r="310" s="2" customFormat="1" x14ac:dyDescent="0.35"/>
    <row r="311" s="2" customFormat="1" x14ac:dyDescent="0.35"/>
    <row r="312" s="2" customFormat="1" x14ac:dyDescent="0.35"/>
    <row r="313" s="2" customFormat="1" x14ac:dyDescent="0.35"/>
    <row r="314" s="2" customFormat="1" x14ac:dyDescent="0.35"/>
    <row r="315" s="2" customFormat="1" x14ac:dyDescent="0.35"/>
    <row r="316" s="2" customFormat="1" x14ac:dyDescent="0.35"/>
    <row r="317" s="2" customFormat="1" x14ac:dyDescent="0.35"/>
    <row r="318" s="2" customFormat="1" x14ac:dyDescent="0.35"/>
    <row r="319" s="2" customFormat="1" x14ac:dyDescent="0.35"/>
    <row r="320" s="2" customFormat="1" x14ac:dyDescent="0.35"/>
    <row r="321" s="2" customFormat="1" x14ac:dyDescent="0.35"/>
    <row r="322" s="2" customFormat="1" x14ac:dyDescent="0.35"/>
    <row r="323" s="2" customFormat="1" x14ac:dyDescent="0.35"/>
    <row r="324" s="2" customFormat="1" x14ac:dyDescent="0.35"/>
    <row r="325" s="2" customFormat="1" x14ac:dyDescent="0.35"/>
    <row r="326" s="2" customFormat="1" x14ac:dyDescent="0.35"/>
    <row r="327" s="2" customFormat="1" x14ac:dyDescent="0.35"/>
    <row r="328" s="2" customFormat="1" x14ac:dyDescent="0.35"/>
    <row r="329" s="2" customFormat="1" x14ac:dyDescent="0.35"/>
    <row r="330" s="2" customFormat="1" x14ac:dyDescent="0.35"/>
    <row r="331" s="2" customFormat="1" x14ac:dyDescent="0.35"/>
    <row r="332" s="2" customFormat="1" x14ac:dyDescent="0.35"/>
    <row r="333" s="2" customFormat="1" x14ac:dyDescent="0.35"/>
    <row r="334" s="2" customFormat="1" x14ac:dyDescent="0.35"/>
    <row r="335" s="2" customFormat="1" x14ac:dyDescent="0.35"/>
    <row r="336" s="2" customFormat="1" x14ac:dyDescent="0.35"/>
    <row r="337" s="2" customFormat="1" x14ac:dyDescent="0.35"/>
    <row r="338" s="2" customFormat="1" x14ac:dyDescent="0.35"/>
    <row r="339" s="2" customFormat="1" x14ac:dyDescent="0.35"/>
    <row r="340" s="2" customFormat="1" x14ac:dyDescent="0.35"/>
    <row r="341" s="2" customFormat="1" x14ac:dyDescent="0.35"/>
    <row r="342" s="2" customFormat="1" x14ac:dyDescent="0.35"/>
    <row r="343" s="2" customFormat="1" x14ac:dyDescent="0.35"/>
    <row r="344" s="2" customFormat="1" x14ac:dyDescent="0.35"/>
    <row r="345" s="2" customFormat="1" x14ac:dyDescent="0.35"/>
    <row r="346" s="2" customFormat="1" x14ac:dyDescent="0.35"/>
    <row r="347" s="2" customFormat="1" x14ac:dyDescent="0.35"/>
    <row r="348" s="2" customFormat="1" x14ac:dyDescent="0.35"/>
    <row r="349" s="2" customFormat="1" x14ac:dyDescent="0.35"/>
    <row r="350" s="2" customFormat="1" x14ac:dyDescent="0.35"/>
    <row r="351" s="2" customFormat="1" x14ac:dyDescent="0.35"/>
    <row r="352" s="2" customFormat="1" x14ac:dyDescent="0.35"/>
    <row r="353" s="2" customFormat="1" x14ac:dyDescent="0.35"/>
    <row r="354" s="2" customFormat="1" x14ac:dyDescent="0.35"/>
    <row r="355" s="2" customFormat="1" x14ac:dyDescent="0.35"/>
    <row r="356" s="2" customFormat="1" x14ac:dyDescent="0.35"/>
    <row r="357" s="2" customFormat="1" x14ac:dyDescent="0.35"/>
    <row r="358" s="2" customFormat="1" x14ac:dyDescent="0.35"/>
    <row r="359" s="2" customFormat="1" x14ac:dyDescent="0.35"/>
    <row r="360" s="2" customFormat="1" x14ac:dyDescent="0.35"/>
    <row r="361" s="2" customFormat="1" x14ac:dyDescent="0.35"/>
    <row r="362" s="2" customFormat="1" x14ac:dyDescent="0.35"/>
    <row r="363" s="2" customFormat="1" x14ac:dyDescent="0.35"/>
    <row r="364" s="2" customFormat="1" x14ac:dyDescent="0.35"/>
    <row r="365" s="2" customFormat="1" x14ac:dyDescent="0.35"/>
    <row r="366" s="2" customFormat="1" x14ac:dyDescent="0.35"/>
    <row r="367" s="2" customFormat="1" x14ac:dyDescent="0.35"/>
    <row r="368" s="2" customFormat="1" x14ac:dyDescent="0.35"/>
    <row r="369" s="2" customFormat="1" x14ac:dyDescent="0.35"/>
    <row r="370" s="2" customFormat="1" x14ac:dyDescent="0.35"/>
    <row r="371" s="2" customFormat="1" x14ac:dyDescent="0.35"/>
    <row r="372" s="2" customFormat="1" x14ac:dyDescent="0.35"/>
    <row r="373" s="2" customFormat="1" x14ac:dyDescent="0.35"/>
    <row r="374" s="2" customFormat="1" x14ac:dyDescent="0.35"/>
    <row r="375" s="2" customFormat="1" x14ac:dyDescent="0.35"/>
    <row r="376" s="2" customFormat="1" x14ac:dyDescent="0.35"/>
    <row r="377" s="2" customFormat="1" x14ac:dyDescent="0.35"/>
    <row r="378" s="2" customFormat="1" x14ac:dyDescent="0.35"/>
    <row r="379" s="2" customFormat="1" x14ac:dyDescent="0.35"/>
    <row r="380" s="2" customFormat="1" x14ac:dyDescent="0.35"/>
    <row r="381" s="2" customFormat="1" x14ac:dyDescent="0.35"/>
    <row r="382" s="2" customFormat="1" x14ac:dyDescent="0.35"/>
    <row r="383" s="2" customFormat="1" x14ac:dyDescent="0.35"/>
    <row r="384" s="2" customFormat="1" x14ac:dyDescent="0.35"/>
    <row r="385" s="2" customFormat="1" x14ac:dyDescent="0.35"/>
    <row r="386" s="2" customFormat="1" x14ac:dyDescent="0.35"/>
    <row r="387" s="2" customFormat="1" x14ac:dyDescent="0.35"/>
    <row r="388" s="2" customFormat="1" x14ac:dyDescent="0.35"/>
    <row r="389" s="2" customFormat="1" x14ac:dyDescent="0.35"/>
    <row r="390" s="2" customFormat="1" x14ac:dyDescent="0.35"/>
    <row r="391" s="2" customFormat="1" x14ac:dyDescent="0.35"/>
    <row r="392" s="2" customFormat="1" x14ac:dyDescent="0.35"/>
    <row r="393" s="2" customFormat="1" x14ac:dyDescent="0.35"/>
    <row r="394" s="2" customFormat="1" x14ac:dyDescent="0.35"/>
    <row r="395" s="2" customFormat="1" x14ac:dyDescent="0.35"/>
    <row r="396" s="2" customFormat="1" x14ac:dyDescent="0.35"/>
    <row r="397" s="2" customFormat="1" x14ac:dyDescent="0.35"/>
    <row r="398" s="2" customFormat="1" x14ac:dyDescent="0.35"/>
    <row r="399" s="2" customFormat="1" x14ac:dyDescent="0.35"/>
    <row r="400" s="2" customFormat="1" x14ac:dyDescent="0.35"/>
    <row r="401" s="2" customFormat="1" x14ac:dyDescent="0.35"/>
    <row r="402" s="2" customFormat="1" x14ac:dyDescent="0.35"/>
    <row r="403" s="2" customFormat="1" x14ac:dyDescent="0.35"/>
    <row r="404" s="2" customFormat="1" x14ac:dyDescent="0.35"/>
    <row r="405" s="2" customFormat="1" x14ac:dyDescent="0.35"/>
    <row r="406" s="2" customFormat="1" x14ac:dyDescent="0.35"/>
    <row r="407" s="2" customFormat="1" x14ac:dyDescent="0.35"/>
    <row r="408" s="2" customFormat="1" x14ac:dyDescent="0.35"/>
    <row r="409" s="2" customFormat="1" x14ac:dyDescent="0.35"/>
    <row r="410" s="2" customFormat="1" x14ac:dyDescent="0.35"/>
    <row r="411" s="2" customFormat="1" x14ac:dyDescent="0.35"/>
    <row r="412" s="2" customFormat="1" x14ac:dyDescent="0.35"/>
    <row r="413" s="2" customFormat="1" x14ac:dyDescent="0.35"/>
    <row r="414" s="2" customFormat="1" x14ac:dyDescent="0.35"/>
    <row r="415" s="2" customFormat="1" x14ac:dyDescent="0.35"/>
    <row r="416" s="2" customFormat="1" x14ac:dyDescent="0.35"/>
    <row r="417" s="2" customFormat="1" x14ac:dyDescent="0.35"/>
    <row r="418" s="2" customFormat="1" x14ac:dyDescent="0.35"/>
    <row r="419" s="2" customFormat="1" x14ac:dyDescent="0.35"/>
    <row r="420" s="2" customFormat="1" x14ac:dyDescent="0.35"/>
    <row r="421" s="2" customFormat="1" x14ac:dyDescent="0.35"/>
    <row r="422" s="2" customFormat="1" x14ac:dyDescent="0.35"/>
    <row r="423" s="2" customFormat="1" x14ac:dyDescent="0.35"/>
    <row r="424" s="2" customFormat="1" x14ac:dyDescent="0.35"/>
    <row r="425" s="2" customFormat="1" x14ac:dyDescent="0.35"/>
    <row r="426" s="2" customFormat="1" x14ac:dyDescent="0.35"/>
    <row r="427" s="2" customFormat="1" x14ac:dyDescent="0.35"/>
    <row r="428" s="2" customFormat="1" x14ac:dyDescent="0.35"/>
    <row r="429" s="2" customFormat="1" x14ac:dyDescent="0.35"/>
    <row r="430" s="2" customFormat="1" x14ac:dyDescent="0.35"/>
    <row r="431" s="2" customFormat="1" x14ac:dyDescent="0.35"/>
    <row r="432" s="2" customFormat="1" x14ac:dyDescent="0.35"/>
    <row r="433" s="2" customFormat="1" x14ac:dyDescent="0.35"/>
    <row r="434" s="2" customFormat="1" x14ac:dyDescent="0.35"/>
    <row r="435" s="2" customFormat="1" x14ac:dyDescent="0.35"/>
    <row r="436" s="2" customFormat="1" x14ac:dyDescent="0.35"/>
    <row r="437" s="2" customFormat="1" x14ac:dyDescent="0.35"/>
    <row r="438" s="2" customFormat="1" x14ac:dyDescent="0.35"/>
    <row r="439" s="2" customFormat="1" x14ac:dyDescent="0.35"/>
    <row r="440" s="2" customFormat="1" x14ac:dyDescent="0.35"/>
    <row r="441" s="2" customFormat="1" x14ac:dyDescent="0.35"/>
    <row r="442" s="2" customFormat="1" x14ac:dyDescent="0.35"/>
    <row r="443" s="2" customFormat="1" x14ac:dyDescent="0.35"/>
    <row r="444" s="2" customFormat="1" x14ac:dyDescent="0.35"/>
    <row r="445" s="2" customFormat="1" x14ac:dyDescent="0.35"/>
    <row r="446" s="2" customFormat="1" x14ac:dyDescent="0.35"/>
    <row r="447" s="2" customFormat="1" x14ac:dyDescent="0.35"/>
    <row r="448" s="2" customFormat="1" x14ac:dyDescent="0.35"/>
    <row r="449" s="2" customFormat="1" x14ac:dyDescent="0.35"/>
    <row r="450" s="2" customFormat="1" x14ac:dyDescent="0.35"/>
    <row r="451" s="2" customFormat="1" x14ac:dyDescent="0.35"/>
    <row r="452" s="2" customFormat="1" x14ac:dyDescent="0.35"/>
    <row r="453" s="2" customFormat="1" x14ac:dyDescent="0.35"/>
    <row r="454" s="2" customFormat="1" x14ac:dyDescent="0.35"/>
    <row r="455" s="2" customFormat="1" x14ac:dyDescent="0.35"/>
    <row r="456" s="2" customFormat="1" x14ac:dyDescent="0.35"/>
    <row r="457" s="2" customFormat="1" x14ac:dyDescent="0.35"/>
    <row r="458" s="2" customFormat="1" x14ac:dyDescent="0.35"/>
    <row r="459" s="2" customFormat="1" x14ac:dyDescent="0.35"/>
    <row r="460" s="2" customFormat="1" x14ac:dyDescent="0.35"/>
    <row r="461" s="2" customFormat="1" x14ac:dyDescent="0.35"/>
    <row r="462" s="2" customFormat="1" x14ac:dyDescent="0.35"/>
    <row r="463" s="2" customFormat="1" x14ac:dyDescent="0.35"/>
    <row r="464" s="2" customFormat="1" x14ac:dyDescent="0.35"/>
    <row r="465" s="2" customFormat="1" x14ac:dyDescent="0.35"/>
    <row r="466" s="2" customFormat="1" x14ac:dyDescent="0.35"/>
    <row r="467" s="2" customFormat="1" x14ac:dyDescent="0.35"/>
    <row r="468" s="2" customFormat="1" x14ac:dyDescent="0.35"/>
    <row r="469" s="2" customFormat="1" x14ac:dyDescent="0.35"/>
    <row r="470" s="2" customFormat="1" x14ac:dyDescent="0.35"/>
    <row r="471" s="2" customFormat="1" x14ac:dyDescent="0.35"/>
    <row r="472" s="2" customFormat="1" x14ac:dyDescent="0.35"/>
    <row r="473" s="2" customFormat="1" x14ac:dyDescent="0.35"/>
    <row r="474" s="2" customFormat="1" x14ac:dyDescent="0.35"/>
    <row r="475" s="2" customFormat="1" x14ac:dyDescent="0.35"/>
    <row r="476" s="2" customFormat="1" x14ac:dyDescent="0.35"/>
    <row r="477" s="2" customFormat="1" x14ac:dyDescent="0.35"/>
    <row r="478" s="2" customFormat="1" x14ac:dyDescent="0.35"/>
    <row r="479" s="2" customFormat="1" x14ac:dyDescent="0.35"/>
    <row r="480" s="2" customFormat="1" x14ac:dyDescent="0.35"/>
    <row r="481" s="2" customFormat="1" x14ac:dyDescent="0.35"/>
    <row r="482" s="2" customFormat="1" x14ac:dyDescent="0.35"/>
    <row r="483" s="2" customFormat="1" x14ac:dyDescent="0.35"/>
    <row r="484" s="2" customFormat="1" x14ac:dyDescent="0.35"/>
    <row r="485" s="2" customFormat="1" x14ac:dyDescent="0.35"/>
    <row r="486" s="2" customFormat="1" x14ac:dyDescent="0.35"/>
    <row r="487" s="2" customFormat="1" x14ac:dyDescent="0.35"/>
    <row r="488" s="2" customFormat="1" x14ac:dyDescent="0.35"/>
    <row r="489" s="2" customFormat="1" x14ac:dyDescent="0.35"/>
    <row r="490" s="2" customFormat="1" x14ac:dyDescent="0.35"/>
    <row r="491" s="2" customFormat="1" x14ac:dyDescent="0.35"/>
    <row r="492" s="2" customFormat="1" x14ac:dyDescent="0.35"/>
    <row r="493" s="2" customFormat="1" x14ac:dyDescent="0.35"/>
    <row r="494" s="2" customFormat="1" x14ac:dyDescent="0.35"/>
    <row r="495" s="2" customFormat="1" x14ac:dyDescent="0.35"/>
    <row r="496" s="2" customFormat="1" x14ac:dyDescent="0.35"/>
    <row r="497" s="2" customFormat="1" x14ac:dyDescent="0.35"/>
    <row r="498" s="2" customFormat="1" x14ac:dyDescent="0.35"/>
    <row r="499" s="2" customFormat="1" x14ac:dyDescent="0.35"/>
    <row r="500" s="2" customFormat="1" x14ac:dyDescent="0.35"/>
    <row r="501" s="2" customFormat="1" x14ac:dyDescent="0.35"/>
    <row r="502" s="2" customFormat="1" x14ac:dyDescent="0.35"/>
    <row r="503" s="2" customFormat="1" x14ac:dyDescent="0.35"/>
    <row r="504" s="2" customFormat="1" x14ac:dyDescent="0.35"/>
    <row r="505" s="2" customFormat="1" x14ac:dyDescent="0.35"/>
    <row r="506" s="2" customFormat="1" x14ac:dyDescent="0.35"/>
    <row r="507" s="2" customFormat="1" x14ac:dyDescent="0.35"/>
    <row r="508" s="2" customFormat="1" x14ac:dyDescent="0.35"/>
    <row r="509" s="2" customFormat="1" x14ac:dyDescent="0.35"/>
    <row r="510" s="2" customFormat="1" x14ac:dyDescent="0.35"/>
    <row r="511" s="2" customFormat="1" x14ac:dyDescent="0.35"/>
    <row r="512" s="2" customFormat="1" x14ac:dyDescent="0.35"/>
    <row r="513" s="2" customFormat="1" x14ac:dyDescent="0.35"/>
    <row r="514" s="2" customFormat="1" x14ac:dyDescent="0.35"/>
    <row r="515" s="2" customFormat="1" x14ac:dyDescent="0.35"/>
    <row r="516" s="2" customFormat="1" x14ac:dyDescent="0.35"/>
    <row r="517" s="2" customFormat="1" x14ac:dyDescent="0.35"/>
    <row r="518" s="2" customFormat="1" x14ac:dyDescent="0.35"/>
    <row r="519" s="2" customFormat="1" x14ac:dyDescent="0.35"/>
    <row r="520" s="2" customFormat="1" x14ac:dyDescent="0.35"/>
    <row r="521" s="2" customFormat="1" x14ac:dyDescent="0.35"/>
    <row r="522" s="2" customFormat="1" x14ac:dyDescent="0.35"/>
    <row r="523" s="2" customFormat="1" x14ac:dyDescent="0.35"/>
    <row r="524" s="2" customFormat="1" x14ac:dyDescent="0.35"/>
    <row r="525" s="2" customFormat="1" x14ac:dyDescent="0.35"/>
    <row r="526" s="2" customFormat="1" x14ac:dyDescent="0.35"/>
    <row r="527" s="2" customFormat="1" x14ac:dyDescent="0.35"/>
    <row r="528" s="2" customFormat="1" x14ac:dyDescent="0.35"/>
    <row r="529" s="2" customFormat="1" x14ac:dyDescent="0.35"/>
    <row r="530" s="2" customFormat="1" x14ac:dyDescent="0.35"/>
    <row r="531" s="2" customFormat="1" x14ac:dyDescent="0.35"/>
    <row r="532" s="2" customFormat="1" x14ac:dyDescent="0.35"/>
    <row r="533" s="2" customFormat="1" x14ac:dyDescent="0.35"/>
    <row r="534" s="2" customFormat="1" x14ac:dyDescent="0.35"/>
    <row r="535" s="2" customFormat="1" x14ac:dyDescent="0.35"/>
    <row r="536" s="2" customFormat="1" x14ac:dyDescent="0.35"/>
    <row r="537" s="2" customFormat="1" x14ac:dyDescent="0.35"/>
    <row r="538" s="2" customFormat="1" x14ac:dyDescent="0.35"/>
    <row r="539" s="2" customFormat="1" x14ac:dyDescent="0.35"/>
    <row r="540" s="2" customFormat="1" x14ac:dyDescent="0.35"/>
    <row r="541" s="2" customFormat="1" x14ac:dyDescent="0.35"/>
    <row r="542" s="2" customFormat="1" x14ac:dyDescent="0.35"/>
    <row r="543" s="2" customFormat="1" x14ac:dyDescent="0.35"/>
    <row r="544" s="2" customFormat="1" x14ac:dyDescent="0.35"/>
    <row r="545" s="2" customFormat="1" x14ac:dyDescent="0.35"/>
    <row r="546" s="2" customFormat="1" x14ac:dyDescent="0.35"/>
    <row r="547" s="2" customFormat="1" x14ac:dyDescent="0.35"/>
    <row r="548" s="2" customFormat="1" x14ac:dyDescent="0.35"/>
    <row r="549" s="2" customFormat="1" x14ac:dyDescent="0.35"/>
    <row r="550" s="2" customFormat="1" x14ac:dyDescent="0.35"/>
    <row r="551" s="2" customFormat="1" x14ac:dyDescent="0.35"/>
    <row r="552" s="2" customFormat="1" x14ac:dyDescent="0.35"/>
    <row r="553" s="2" customFormat="1" x14ac:dyDescent="0.35"/>
    <row r="554" s="2" customFormat="1" x14ac:dyDescent="0.35"/>
    <row r="555" s="2" customFormat="1" x14ac:dyDescent="0.35"/>
    <row r="556" s="2" customFormat="1" x14ac:dyDescent="0.35"/>
    <row r="557" s="2" customFormat="1" x14ac:dyDescent="0.35"/>
    <row r="558" s="2" customFormat="1" x14ac:dyDescent="0.35"/>
    <row r="559" s="2" customFormat="1" x14ac:dyDescent="0.35"/>
    <row r="560" s="2" customFormat="1" x14ac:dyDescent="0.35"/>
    <row r="561" s="2" customFormat="1" x14ac:dyDescent="0.35"/>
    <row r="562" s="2" customFormat="1" x14ac:dyDescent="0.35"/>
    <row r="563" s="2" customFormat="1" x14ac:dyDescent="0.35"/>
    <row r="564" s="2" customFormat="1" x14ac:dyDescent="0.35"/>
    <row r="565" s="2" customFormat="1" x14ac:dyDescent="0.35"/>
    <row r="566" s="2" customFormat="1" x14ac:dyDescent="0.35"/>
    <row r="567" s="2" customFormat="1" x14ac:dyDescent="0.35"/>
    <row r="568" s="2" customFormat="1" x14ac:dyDescent="0.35"/>
    <row r="569" s="2" customFormat="1" x14ac:dyDescent="0.35"/>
    <row r="570" s="2" customFormat="1" x14ac:dyDescent="0.35"/>
    <row r="571" s="2" customFormat="1" x14ac:dyDescent="0.35"/>
    <row r="572" s="2" customFormat="1" x14ac:dyDescent="0.35"/>
    <row r="573" s="2" customFormat="1" x14ac:dyDescent="0.35"/>
    <row r="574" s="2" customFormat="1" x14ac:dyDescent="0.35"/>
    <row r="575" s="2" customFormat="1" x14ac:dyDescent="0.35"/>
    <row r="576" s="2" customFormat="1" x14ac:dyDescent="0.35"/>
    <row r="577" s="2" customFormat="1" x14ac:dyDescent="0.35"/>
    <row r="578" s="2" customFormat="1" x14ac:dyDescent="0.35"/>
    <row r="579" s="2" customFormat="1" x14ac:dyDescent="0.35"/>
    <row r="580" s="2" customFormat="1" x14ac:dyDescent="0.35"/>
    <row r="581" s="2" customFormat="1" x14ac:dyDescent="0.35"/>
    <row r="582" s="2" customFormat="1" x14ac:dyDescent="0.35"/>
    <row r="583" s="2" customFormat="1" x14ac:dyDescent="0.35"/>
    <row r="584" s="2" customFormat="1" x14ac:dyDescent="0.35"/>
    <row r="585" s="2" customFormat="1" x14ac:dyDescent="0.35"/>
    <row r="586" s="2" customFormat="1" x14ac:dyDescent="0.35"/>
    <row r="587" s="2" customFormat="1" x14ac:dyDescent="0.35"/>
    <row r="588" s="2" customFormat="1" x14ac:dyDescent="0.35"/>
    <row r="589" s="2" customFormat="1" x14ac:dyDescent="0.35"/>
    <row r="590" s="2" customFormat="1" x14ac:dyDescent="0.35"/>
    <row r="591" s="2" customFormat="1" x14ac:dyDescent="0.35"/>
    <row r="592" s="2" customFormat="1" x14ac:dyDescent="0.35"/>
    <row r="593" s="2" customFormat="1" x14ac:dyDescent="0.35"/>
    <row r="594" s="2" customFormat="1" x14ac:dyDescent="0.35"/>
    <row r="595" s="2" customFormat="1" x14ac:dyDescent="0.35"/>
    <row r="596" s="2" customFormat="1" x14ac:dyDescent="0.35"/>
    <row r="597" s="2" customFormat="1" x14ac:dyDescent="0.35"/>
    <row r="598" s="2" customFormat="1" x14ac:dyDescent="0.35"/>
    <row r="599" s="2" customFormat="1" x14ac:dyDescent="0.35"/>
    <row r="600" s="2" customFormat="1" x14ac:dyDescent="0.35"/>
    <row r="601" s="2" customFormat="1" x14ac:dyDescent="0.35"/>
    <row r="602" s="2" customFormat="1" x14ac:dyDescent="0.35"/>
    <row r="603" s="2" customFormat="1" x14ac:dyDescent="0.35"/>
    <row r="604" s="2" customFormat="1" x14ac:dyDescent="0.35"/>
    <row r="605" s="2" customFormat="1" x14ac:dyDescent="0.35"/>
    <row r="606" s="2" customFormat="1" x14ac:dyDescent="0.35"/>
    <row r="607" s="2" customFormat="1" x14ac:dyDescent="0.35"/>
    <row r="608" s="2" customFormat="1" x14ac:dyDescent="0.35"/>
    <row r="609" s="2" customFormat="1" x14ac:dyDescent="0.35"/>
    <row r="610" s="2" customFormat="1" x14ac:dyDescent="0.35"/>
    <row r="611" s="2" customFormat="1" x14ac:dyDescent="0.35"/>
    <row r="612" s="2" customFormat="1" x14ac:dyDescent="0.35"/>
    <row r="613" s="2" customFormat="1" x14ac:dyDescent="0.35"/>
    <row r="614" s="2" customFormat="1" x14ac:dyDescent="0.35"/>
    <row r="615" s="2" customFormat="1" x14ac:dyDescent="0.35"/>
    <row r="616" s="2" customFormat="1" x14ac:dyDescent="0.35"/>
    <row r="617" s="2" customFormat="1" x14ac:dyDescent="0.35"/>
    <row r="618" s="2" customFormat="1" x14ac:dyDescent="0.35"/>
    <row r="619" s="2" customFormat="1" x14ac:dyDescent="0.35"/>
    <row r="620" s="2" customFormat="1" x14ac:dyDescent="0.35"/>
    <row r="621" s="2" customFormat="1" x14ac:dyDescent="0.35"/>
    <row r="622" s="2" customFormat="1" x14ac:dyDescent="0.35"/>
    <row r="623" s="2" customFormat="1" x14ac:dyDescent="0.35"/>
    <row r="624" s="2" customFormat="1" x14ac:dyDescent="0.35"/>
    <row r="625" s="2" customFormat="1" x14ac:dyDescent="0.35"/>
    <row r="626" s="2" customFormat="1" x14ac:dyDescent="0.35"/>
    <row r="627" s="2" customFormat="1" x14ac:dyDescent="0.35"/>
    <row r="628" s="2" customFormat="1" x14ac:dyDescent="0.35"/>
    <row r="629" s="2" customFormat="1" x14ac:dyDescent="0.35"/>
    <row r="630" s="2" customFormat="1" x14ac:dyDescent="0.35"/>
    <row r="631" s="2" customFormat="1" x14ac:dyDescent="0.35"/>
    <row r="632" s="2" customFormat="1" x14ac:dyDescent="0.35"/>
    <row r="633" s="2" customFormat="1" x14ac:dyDescent="0.35"/>
    <row r="634" s="2" customFormat="1" x14ac:dyDescent="0.35"/>
    <row r="635" s="2" customFormat="1" x14ac:dyDescent="0.35"/>
    <row r="636" s="2" customFormat="1" x14ac:dyDescent="0.35"/>
    <row r="637" s="2" customFormat="1" x14ac:dyDescent="0.35"/>
    <row r="638" s="2" customFormat="1" x14ac:dyDescent="0.35"/>
    <row r="639" s="2" customFormat="1" x14ac:dyDescent="0.35"/>
    <row r="640" s="2" customFormat="1" x14ac:dyDescent="0.35"/>
    <row r="641" s="2" customFormat="1" x14ac:dyDescent="0.35"/>
    <row r="642" s="2" customFormat="1" x14ac:dyDescent="0.35"/>
    <row r="643" s="2" customFormat="1" x14ac:dyDescent="0.35"/>
    <row r="644" s="2" customFormat="1" x14ac:dyDescent="0.35"/>
    <row r="645" s="2" customFormat="1" x14ac:dyDescent="0.35"/>
    <row r="646" s="2" customFormat="1" x14ac:dyDescent="0.35"/>
    <row r="647" s="2" customFormat="1" x14ac:dyDescent="0.35"/>
    <row r="648" s="2" customFormat="1" x14ac:dyDescent="0.35"/>
    <row r="649" s="2" customFormat="1" x14ac:dyDescent="0.35"/>
    <row r="650" s="2" customFormat="1" x14ac:dyDescent="0.35"/>
    <row r="651" s="2" customFormat="1" x14ac:dyDescent="0.35"/>
    <row r="652" s="2" customFormat="1" x14ac:dyDescent="0.35"/>
    <row r="653" s="2" customFormat="1" x14ac:dyDescent="0.35"/>
    <row r="654" s="2" customFormat="1" x14ac:dyDescent="0.35"/>
    <row r="655" s="2" customFormat="1" x14ac:dyDescent="0.35"/>
    <row r="656" s="2" customFormat="1" x14ac:dyDescent="0.35"/>
    <row r="657" s="2" customFormat="1" x14ac:dyDescent="0.35"/>
    <row r="658" s="2" customFormat="1" x14ac:dyDescent="0.35"/>
    <row r="659" s="2" customFormat="1" x14ac:dyDescent="0.35"/>
    <row r="660" s="2" customFormat="1" x14ac:dyDescent="0.35"/>
    <row r="661" s="2" customFormat="1" x14ac:dyDescent="0.35"/>
    <row r="662" s="2" customFormat="1" x14ac:dyDescent="0.35"/>
    <row r="663" s="2" customFormat="1" x14ac:dyDescent="0.35"/>
    <row r="664" s="2" customFormat="1" x14ac:dyDescent="0.35"/>
    <row r="665" s="2" customFormat="1" x14ac:dyDescent="0.35"/>
    <row r="666" s="2" customFormat="1" x14ac:dyDescent="0.35"/>
    <row r="667" s="2" customFormat="1" x14ac:dyDescent="0.35"/>
    <row r="668" s="2" customFormat="1" x14ac:dyDescent="0.35"/>
    <row r="669" s="2" customFormat="1" x14ac:dyDescent="0.35"/>
    <row r="670" s="2" customFormat="1" x14ac:dyDescent="0.35"/>
    <row r="671" s="2" customFormat="1" x14ac:dyDescent="0.35"/>
    <row r="672" s="2" customFormat="1" x14ac:dyDescent="0.35"/>
    <row r="673" s="2" customFormat="1" x14ac:dyDescent="0.35"/>
    <row r="674" s="2" customFormat="1" x14ac:dyDescent="0.35"/>
    <row r="675" s="2" customFormat="1" x14ac:dyDescent="0.35"/>
    <row r="676" s="2" customFormat="1" x14ac:dyDescent="0.35"/>
    <row r="677" s="2" customFormat="1" x14ac:dyDescent="0.35"/>
    <row r="678" s="2" customFormat="1" x14ac:dyDescent="0.35"/>
    <row r="679" s="2" customFormat="1" x14ac:dyDescent="0.35"/>
    <row r="680" s="2" customFormat="1" x14ac:dyDescent="0.35"/>
    <row r="681" s="2" customFormat="1" x14ac:dyDescent="0.35"/>
    <row r="682" s="2" customFormat="1" x14ac:dyDescent="0.35"/>
    <row r="683" s="2" customFormat="1" x14ac:dyDescent="0.35"/>
    <row r="684" s="2" customFormat="1" x14ac:dyDescent="0.35"/>
    <row r="685" s="2" customFormat="1" x14ac:dyDescent="0.35"/>
    <row r="686" s="2" customFormat="1" x14ac:dyDescent="0.35"/>
    <row r="687" s="2" customFormat="1" x14ac:dyDescent="0.35"/>
    <row r="688" s="2" customFormat="1" x14ac:dyDescent="0.35"/>
    <row r="689" s="2" customFormat="1" x14ac:dyDescent="0.35"/>
    <row r="690" s="2" customFormat="1" x14ac:dyDescent="0.35"/>
    <row r="691" s="2" customFormat="1" x14ac:dyDescent="0.35"/>
    <row r="692" s="2" customFormat="1" x14ac:dyDescent="0.35"/>
    <row r="693" s="2" customFormat="1" x14ac:dyDescent="0.35"/>
    <row r="694" s="2" customFormat="1" x14ac:dyDescent="0.35"/>
    <row r="695" s="2" customFormat="1" x14ac:dyDescent="0.35"/>
    <row r="696" s="2" customFormat="1" x14ac:dyDescent="0.35"/>
    <row r="697" s="2" customFormat="1" x14ac:dyDescent="0.35"/>
    <row r="698" s="2" customFormat="1" x14ac:dyDescent="0.35"/>
    <row r="699" s="2" customFormat="1" x14ac:dyDescent="0.35"/>
    <row r="700" s="2" customFormat="1" x14ac:dyDescent="0.35"/>
    <row r="701" s="2" customFormat="1" x14ac:dyDescent="0.35"/>
    <row r="702" s="2" customFormat="1" x14ac:dyDescent="0.35"/>
    <row r="703" s="2" customFormat="1" x14ac:dyDescent="0.35"/>
    <row r="704" s="2" customFormat="1" x14ac:dyDescent="0.35"/>
    <row r="705" s="2" customFormat="1" x14ac:dyDescent="0.35"/>
    <row r="706" s="2" customFormat="1" x14ac:dyDescent="0.35"/>
    <row r="707" s="2" customFormat="1" x14ac:dyDescent="0.35"/>
    <row r="708" s="2" customFormat="1" x14ac:dyDescent="0.35"/>
    <row r="709" s="2" customFormat="1" x14ac:dyDescent="0.35"/>
    <row r="710" s="2" customFormat="1" x14ac:dyDescent="0.35"/>
    <row r="711" s="2" customFormat="1" x14ac:dyDescent="0.35"/>
    <row r="712" s="2" customFormat="1" x14ac:dyDescent="0.35"/>
    <row r="713" s="2" customFormat="1" x14ac:dyDescent="0.35"/>
    <row r="714" s="2" customFormat="1" x14ac:dyDescent="0.35"/>
    <row r="715" s="2" customFormat="1" x14ac:dyDescent="0.35"/>
    <row r="716" s="2" customFormat="1" x14ac:dyDescent="0.35"/>
    <row r="717" s="2" customFormat="1" x14ac:dyDescent="0.35"/>
    <row r="718" s="2" customFormat="1" x14ac:dyDescent="0.35"/>
    <row r="719" s="2" customFormat="1" x14ac:dyDescent="0.35"/>
    <row r="720" s="2" customFormat="1" x14ac:dyDescent="0.35"/>
    <row r="721" s="2" customFormat="1" x14ac:dyDescent="0.35"/>
    <row r="722" s="2" customFormat="1" x14ac:dyDescent="0.35"/>
    <row r="723" s="2" customFormat="1" x14ac:dyDescent="0.35"/>
    <row r="724" s="2" customFormat="1" x14ac:dyDescent="0.35"/>
    <row r="725" s="2" customFormat="1" x14ac:dyDescent="0.35"/>
    <row r="726" s="2" customFormat="1" x14ac:dyDescent="0.35"/>
    <row r="727" s="2" customFormat="1" x14ac:dyDescent="0.35"/>
    <row r="728" s="2" customFormat="1" x14ac:dyDescent="0.35"/>
    <row r="729" s="2" customFormat="1" x14ac:dyDescent="0.35"/>
    <row r="730" s="2" customFormat="1" x14ac:dyDescent="0.35"/>
    <row r="731" s="2" customFormat="1" x14ac:dyDescent="0.35"/>
    <row r="732" s="2" customFormat="1" x14ac:dyDescent="0.35"/>
    <row r="733" s="2" customFormat="1" x14ac:dyDescent="0.35"/>
    <row r="734" s="2" customFormat="1" x14ac:dyDescent="0.35"/>
    <row r="735" s="2" customFormat="1" x14ac:dyDescent="0.35"/>
    <row r="736" s="2" customFormat="1" x14ac:dyDescent="0.35"/>
    <row r="737" s="2" customFormat="1" x14ac:dyDescent="0.35"/>
    <row r="738" s="2" customFormat="1" x14ac:dyDescent="0.35"/>
    <row r="739" s="2" customFormat="1" x14ac:dyDescent="0.35"/>
    <row r="740" s="2" customFormat="1" x14ac:dyDescent="0.35"/>
    <row r="741" s="2" customFormat="1" x14ac:dyDescent="0.35"/>
    <row r="742" s="2" customFormat="1" x14ac:dyDescent="0.35"/>
    <row r="743" s="2" customFormat="1" x14ac:dyDescent="0.35"/>
    <row r="744" s="2" customFormat="1" x14ac:dyDescent="0.35"/>
    <row r="745" s="2" customFormat="1" x14ac:dyDescent="0.35"/>
    <row r="746" s="2" customFormat="1" x14ac:dyDescent="0.35"/>
    <row r="747" s="2" customFormat="1" x14ac:dyDescent="0.35"/>
    <row r="748" s="2" customFormat="1" x14ac:dyDescent="0.35"/>
    <row r="749" s="2" customFormat="1" x14ac:dyDescent="0.35"/>
    <row r="750" s="2" customFormat="1" x14ac:dyDescent="0.35"/>
    <row r="751" s="2" customFormat="1" x14ac:dyDescent="0.35"/>
    <row r="752" s="2" customFormat="1" x14ac:dyDescent="0.35"/>
    <row r="753" s="2" customFormat="1" x14ac:dyDescent="0.35"/>
    <row r="754" s="2" customFormat="1" x14ac:dyDescent="0.35"/>
    <row r="755" s="2" customFormat="1" x14ac:dyDescent="0.35"/>
    <row r="756" s="2" customFormat="1" x14ac:dyDescent="0.35"/>
    <row r="757" s="2" customFormat="1" x14ac:dyDescent="0.35"/>
    <row r="758" s="2" customFormat="1" x14ac:dyDescent="0.35"/>
    <row r="759" s="2" customFormat="1" x14ac:dyDescent="0.35"/>
    <row r="760" s="2" customFormat="1" x14ac:dyDescent="0.35"/>
    <row r="761" s="2" customFormat="1" x14ac:dyDescent="0.35"/>
    <row r="762" s="2" customFormat="1" x14ac:dyDescent="0.35"/>
    <row r="763" s="2" customFormat="1" x14ac:dyDescent="0.35"/>
    <row r="764" s="2" customFormat="1" x14ac:dyDescent="0.35"/>
    <row r="765" s="2" customFormat="1" x14ac:dyDescent="0.35"/>
    <row r="766" s="2" customFormat="1" x14ac:dyDescent="0.35"/>
    <row r="767" s="2" customFormat="1" x14ac:dyDescent="0.35"/>
    <row r="768" s="2" customFormat="1" x14ac:dyDescent="0.35"/>
    <row r="769" s="2" customFormat="1" x14ac:dyDescent="0.35"/>
    <row r="770" s="2" customFormat="1" x14ac:dyDescent="0.35"/>
    <row r="771" s="2" customFormat="1" x14ac:dyDescent="0.35"/>
    <row r="772" s="2" customFormat="1" x14ac:dyDescent="0.35"/>
    <row r="773" s="2" customFormat="1" x14ac:dyDescent="0.35"/>
    <row r="774" s="2" customFormat="1" x14ac:dyDescent="0.35"/>
    <row r="775" s="2" customFormat="1" x14ac:dyDescent="0.35"/>
    <row r="776" s="2" customFormat="1" x14ac:dyDescent="0.35"/>
    <row r="777" s="2" customFormat="1" x14ac:dyDescent="0.35"/>
    <row r="778" s="2" customFormat="1" x14ac:dyDescent="0.35"/>
    <row r="779" s="2" customFormat="1" x14ac:dyDescent="0.35"/>
    <row r="780" s="2" customFormat="1" x14ac:dyDescent="0.35"/>
    <row r="781" s="2" customFormat="1" x14ac:dyDescent="0.35"/>
    <row r="782" s="2" customFormat="1" x14ac:dyDescent="0.35"/>
    <row r="783" s="2" customFormat="1" x14ac:dyDescent="0.35"/>
    <row r="784" s="2" customFormat="1" x14ac:dyDescent="0.35"/>
    <row r="785" s="2" customFormat="1" x14ac:dyDescent="0.35"/>
    <row r="786" s="2" customFormat="1" x14ac:dyDescent="0.35"/>
    <row r="787" s="2" customFormat="1" x14ac:dyDescent="0.35"/>
    <row r="788" s="2" customFormat="1" x14ac:dyDescent="0.35"/>
    <row r="789" s="2" customFormat="1" x14ac:dyDescent="0.35"/>
    <row r="790" s="2" customFormat="1" x14ac:dyDescent="0.35"/>
    <row r="791" s="2" customFormat="1" x14ac:dyDescent="0.35"/>
    <row r="792" s="2" customFormat="1" x14ac:dyDescent="0.35"/>
    <row r="793" s="2" customFormat="1" x14ac:dyDescent="0.35"/>
    <row r="794" s="2" customFormat="1" x14ac:dyDescent="0.35"/>
    <row r="795" s="2" customFormat="1" x14ac:dyDescent="0.35"/>
    <row r="796" s="2" customFormat="1" x14ac:dyDescent="0.35"/>
    <row r="797" s="2" customFormat="1" x14ac:dyDescent="0.35"/>
    <row r="798" s="2" customFormat="1" x14ac:dyDescent="0.35"/>
    <row r="799" s="2" customFormat="1" x14ac:dyDescent="0.35"/>
    <row r="800" s="2" customFormat="1" x14ac:dyDescent="0.35"/>
    <row r="801" s="2" customFormat="1" x14ac:dyDescent="0.35"/>
    <row r="802" s="2" customFormat="1" x14ac:dyDescent="0.35"/>
    <row r="803" s="2" customFormat="1" x14ac:dyDescent="0.35"/>
    <row r="804" s="2" customFormat="1" x14ac:dyDescent="0.35"/>
    <row r="805" s="2" customFormat="1" x14ac:dyDescent="0.35"/>
    <row r="806" s="2" customFormat="1" x14ac:dyDescent="0.35"/>
    <row r="807" s="2" customFormat="1" x14ac:dyDescent="0.35"/>
    <row r="808" s="2" customFormat="1" x14ac:dyDescent="0.35"/>
    <row r="809" s="2" customFormat="1" x14ac:dyDescent="0.35"/>
    <row r="810" s="2" customFormat="1" x14ac:dyDescent="0.35"/>
    <row r="811" s="2" customFormat="1" x14ac:dyDescent="0.35"/>
    <row r="812" s="2" customFormat="1" x14ac:dyDescent="0.35"/>
    <row r="813" s="2" customFormat="1" x14ac:dyDescent="0.35"/>
    <row r="814" s="2" customFormat="1" x14ac:dyDescent="0.35"/>
    <row r="815" s="2" customFormat="1" x14ac:dyDescent="0.35"/>
    <row r="816" s="2" customFormat="1" x14ac:dyDescent="0.35"/>
    <row r="817" s="2" customFormat="1" x14ac:dyDescent="0.35"/>
    <row r="818" s="2" customFormat="1" x14ac:dyDescent="0.35"/>
    <row r="819" s="2" customFormat="1" x14ac:dyDescent="0.35"/>
    <row r="820" s="2" customFormat="1" x14ac:dyDescent="0.35"/>
    <row r="821" s="2" customFormat="1" x14ac:dyDescent="0.35"/>
    <row r="822" s="2" customFormat="1" x14ac:dyDescent="0.35"/>
    <row r="823" s="2" customFormat="1" x14ac:dyDescent="0.35"/>
    <row r="824" s="2" customFormat="1" x14ac:dyDescent="0.35"/>
    <row r="825" s="2" customFormat="1" x14ac:dyDescent="0.35"/>
    <row r="826" s="2" customFormat="1" x14ac:dyDescent="0.35"/>
    <row r="827" s="2" customFormat="1" x14ac:dyDescent="0.35"/>
    <row r="828" s="2" customFormat="1" x14ac:dyDescent="0.35"/>
    <row r="829" s="2" customFormat="1" x14ac:dyDescent="0.35"/>
    <row r="830" s="2" customFormat="1" x14ac:dyDescent="0.35"/>
    <row r="831" s="2" customFormat="1" x14ac:dyDescent="0.35"/>
    <row r="832" s="2" customFormat="1" x14ac:dyDescent="0.35"/>
    <row r="833" s="2" customFormat="1" x14ac:dyDescent="0.35"/>
    <row r="834" s="2" customFormat="1" x14ac:dyDescent="0.35"/>
    <row r="835" s="2" customFormat="1" x14ac:dyDescent="0.35"/>
    <row r="836" s="2" customFormat="1" x14ac:dyDescent="0.35"/>
  </sheetData>
  <mergeCells count="3">
    <mergeCell ref="A2:A3"/>
    <mergeCell ref="A5:A6"/>
    <mergeCell ref="A7:A8"/>
  </mergeCells>
  <phoneticPr fontId="12" type="noConversion"/>
  <printOptions horizontalCentered="1"/>
  <pageMargins left="0.75" right="0.75" top="1" bottom="1" header="0.5" footer="0.5"/>
  <pageSetup scale="92"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93"/>
  <sheetViews>
    <sheetView showGridLines="0" topLeftCell="A76" zoomScaleNormal="100" zoomScalePageLayoutView="110" workbookViewId="0">
      <selection activeCell="C64" sqref="C64"/>
    </sheetView>
  </sheetViews>
  <sheetFormatPr defaultColWidth="8.81640625" defaultRowHeight="14.5" x14ac:dyDescent="0.35"/>
  <cols>
    <col min="1" max="1" width="27.7265625" customWidth="1"/>
    <col min="2" max="2" width="108" customWidth="1"/>
    <col min="3" max="3" width="15.453125" customWidth="1"/>
    <col min="4" max="33" width="8.81640625" hidden="1" customWidth="1"/>
    <col min="34" max="44" width="8.81640625" customWidth="1"/>
  </cols>
  <sheetData>
    <row r="1" spans="1:75" ht="18.5" x14ac:dyDescent="0.45">
      <c r="A1" s="159" t="s">
        <v>111</v>
      </c>
      <c r="B1" s="159"/>
      <c r="C1" s="159"/>
      <c r="D1" s="3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1:75" ht="69" customHeight="1" x14ac:dyDescent="0.35">
      <c r="A2" s="160" t="s">
        <v>94</v>
      </c>
      <c r="B2" s="160"/>
      <c r="C2" s="160"/>
      <c r="AU2" s="40"/>
    </row>
    <row r="3" spans="1:75" ht="3" hidden="1" customHeight="1" x14ac:dyDescent="0.35">
      <c r="A3" s="160"/>
      <c r="B3" s="160"/>
      <c r="C3" s="160"/>
    </row>
    <row r="4" spans="1:75" ht="16.5" customHeight="1" thickBot="1" x14ac:dyDescent="0.4">
      <c r="A4" s="80"/>
      <c r="B4" s="80"/>
      <c r="C4" s="80"/>
    </row>
    <row r="5" spans="1:75" ht="16.5" customHeight="1" x14ac:dyDescent="0.35">
      <c r="A5" s="156" t="s">
        <v>97</v>
      </c>
      <c r="B5" s="157"/>
      <c r="C5" s="158"/>
    </row>
    <row r="6" spans="1:75" ht="16.5" customHeight="1" thickBot="1" x14ac:dyDescent="0.4">
      <c r="A6" s="161" t="s">
        <v>129</v>
      </c>
      <c r="B6" s="162"/>
      <c r="C6" s="99"/>
    </row>
    <row r="7" spans="1:75" s="2" customFormat="1" x14ac:dyDescent="0.35">
      <c r="B7" s="5"/>
      <c r="C7" s="5"/>
    </row>
    <row r="8" spans="1:75" ht="16.5" customHeight="1" thickBot="1" x14ac:dyDescent="0.4">
      <c r="A8" s="79"/>
      <c r="B8" s="79"/>
      <c r="C8" s="79"/>
    </row>
    <row r="9" spans="1:75" ht="15" customHeight="1" x14ac:dyDescent="0.35">
      <c r="A9" s="156" t="s">
        <v>73</v>
      </c>
      <c r="B9" s="157"/>
      <c r="C9" s="158"/>
    </row>
    <row r="10" spans="1:75" ht="30.75" customHeight="1" x14ac:dyDescent="0.35">
      <c r="A10" s="167" t="s">
        <v>115</v>
      </c>
      <c r="B10" s="168"/>
      <c r="C10" s="100"/>
      <c r="D10">
        <v>1</v>
      </c>
      <c r="E10">
        <v>2</v>
      </c>
      <c r="F10">
        <v>3</v>
      </c>
      <c r="G10">
        <v>4</v>
      </c>
      <c r="H10">
        <v>5</v>
      </c>
      <c r="I10">
        <v>6</v>
      </c>
      <c r="J10">
        <v>7</v>
      </c>
      <c r="K10">
        <v>8</v>
      </c>
      <c r="L10">
        <v>9</v>
      </c>
      <c r="M10">
        <v>10</v>
      </c>
    </row>
    <row r="11" spans="1:75" ht="15" customHeight="1" x14ac:dyDescent="0.35">
      <c r="A11" s="169" t="s">
        <v>116</v>
      </c>
      <c r="B11" s="170"/>
      <c r="C11" s="100"/>
      <c r="D11">
        <v>1</v>
      </c>
      <c r="E11">
        <v>2</v>
      </c>
      <c r="F11">
        <v>3</v>
      </c>
      <c r="G11">
        <v>4</v>
      </c>
      <c r="H11">
        <v>5</v>
      </c>
      <c r="I11">
        <v>6</v>
      </c>
      <c r="J11">
        <v>7</v>
      </c>
      <c r="K11">
        <v>8</v>
      </c>
      <c r="L11">
        <v>9</v>
      </c>
      <c r="M11">
        <v>10</v>
      </c>
      <c r="N11">
        <v>11</v>
      </c>
      <c r="O11">
        <v>12</v>
      </c>
      <c r="P11">
        <v>13</v>
      </c>
      <c r="Q11">
        <v>14</v>
      </c>
      <c r="R11">
        <v>15</v>
      </c>
    </row>
    <row r="12" spans="1:75" ht="15" customHeight="1" x14ac:dyDescent="0.35">
      <c r="A12" s="169" t="s">
        <v>117</v>
      </c>
      <c r="B12" s="170"/>
      <c r="C12" s="100"/>
      <c r="D12">
        <v>1</v>
      </c>
      <c r="E12">
        <v>2</v>
      </c>
      <c r="F12">
        <v>3</v>
      </c>
      <c r="G12">
        <v>4</v>
      </c>
      <c r="H12">
        <v>5</v>
      </c>
      <c r="I12">
        <v>6</v>
      </c>
      <c r="J12">
        <v>7</v>
      </c>
    </row>
    <row r="13" spans="1:75" ht="48" customHeight="1" thickBot="1" x14ac:dyDescent="0.4">
      <c r="A13" s="171" t="s">
        <v>118</v>
      </c>
      <c r="B13" s="172"/>
      <c r="C13" s="101"/>
      <c r="D13">
        <v>1</v>
      </c>
      <c r="E13">
        <v>2</v>
      </c>
      <c r="F13">
        <v>3</v>
      </c>
      <c r="G13">
        <v>4</v>
      </c>
      <c r="H13">
        <v>5</v>
      </c>
      <c r="I13">
        <v>6</v>
      </c>
      <c r="J13">
        <v>7</v>
      </c>
      <c r="K13">
        <v>8</v>
      </c>
      <c r="L13">
        <v>9</v>
      </c>
      <c r="M13">
        <v>10</v>
      </c>
      <c r="N13">
        <v>11</v>
      </c>
      <c r="O13">
        <v>12</v>
      </c>
    </row>
    <row r="14" spans="1:75" s="2" customFormat="1" x14ac:dyDescent="0.35">
      <c r="B14" s="5"/>
      <c r="C14" s="5"/>
    </row>
    <row r="15" spans="1:75" ht="15" thickBot="1" x14ac:dyDescent="0.4"/>
    <row r="16" spans="1:75" ht="15" customHeight="1" x14ac:dyDescent="0.35">
      <c r="A16" s="156" t="s">
        <v>70</v>
      </c>
      <c r="B16" s="157"/>
      <c r="C16" s="158"/>
    </row>
    <row r="17" spans="1:46" s="2" customFormat="1" ht="29.15" customHeight="1" x14ac:dyDescent="0.35">
      <c r="A17" s="176" t="s">
        <v>85</v>
      </c>
      <c r="B17" s="177"/>
      <c r="C17" s="178"/>
    </row>
    <row r="18" spans="1:46" ht="15" customHeight="1" x14ac:dyDescent="0.35">
      <c r="A18" s="152" t="s">
        <v>64</v>
      </c>
      <c r="B18" s="153"/>
      <c r="C18" s="102"/>
      <c r="D18" s="13">
        <v>0</v>
      </c>
      <c r="E18" s="13">
        <v>50</v>
      </c>
      <c r="F18" s="13">
        <v>100</v>
      </c>
      <c r="G18" s="13">
        <v>200</v>
      </c>
      <c r="H18" s="13">
        <v>300</v>
      </c>
      <c r="I18" s="13">
        <v>400</v>
      </c>
      <c r="J18" s="13">
        <v>500</v>
      </c>
      <c r="K18" s="13">
        <v>600</v>
      </c>
      <c r="L18" s="13">
        <v>700</v>
      </c>
      <c r="M18" s="13">
        <v>800</v>
      </c>
      <c r="N18" s="13">
        <v>900</v>
      </c>
      <c r="O18" s="13">
        <v>1000</v>
      </c>
      <c r="P18" s="13">
        <v>1500</v>
      </c>
      <c r="Q18" s="13">
        <v>2000</v>
      </c>
      <c r="R18" s="13">
        <v>2500</v>
      </c>
      <c r="S18" s="13">
        <v>3000</v>
      </c>
      <c r="T18" s="13">
        <v>3500</v>
      </c>
      <c r="U18" s="13">
        <v>4000</v>
      </c>
      <c r="V18" s="13">
        <v>4500</v>
      </c>
      <c r="W18" s="13">
        <v>5000</v>
      </c>
      <c r="X18" s="13">
        <v>5500</v>
      </c>
      <c r="Y18" s="13">
        <v>6000</v>
      </c>
      <c r="Z18" s="13">
        <v>6500</v>
      </c>
      <c r="AA18" s="13">
        <v>7000</v>
      </c>
      <c r="AB18" s="13">
        <v>7500</v>
      </c>
      <c r="AC18" s="13">
        <v>8000</v>
      </c>
      <c r="AD18" s="13">
        <v>8500</v>
      </c>
      <c r="AE18" s="13">
        <v>9000</v>
      </c>
      <c r="AF18" s="13">
        <v>9500</v>
      </c>
      <c r="AG18" s="13">
        <v>10000</v>
      </c>
    </row>
    <row r="19" spans="1:46" ht="15" customHeight="1" x14ac:dyDescent="0.35">
      <c r="A19" s="152" t="s">
        <v>66</v>
      </c>
      <c r="B19" s="153"/>
      <c r="C19" s="102"/>
      <c r="D19" s="13">
        <v>0</v>
      </c>
      <c r="E19" s="13">
        <v>50</v>
      </c>
      <c r="F19" s="13">
        <v>100</v>
      </c>
      <c r="G19" s="13">
        <v>200</v>
      </c>
      <c r="H19" s="13">
        <v>300</v>
      </c>
      <c r="I19" s="13">
        <v>400</v>
      </c>
      <c r="J19" s="13">
        <v>500</v>
      </c>
      <c r="K19" s="13">
        <v>600</v>
      </c>
      <c r="L19" s="13">
        <v>700</v>
      </c>
      <c r="M19" s="13">
        <v>800</v>
      </c>
      <c r="N19" s="13">
        <v>900</v>
      </c>
      <c r="O19" s="13">
        <v>1000</v>
      </c>
      <c r="P19" s="13">
        <v>1500</v>
      </c>
      <c r="Q19" s="13">
        <v>2000</v>
      </c>
      <c r="R19" s="13">
        <v>2500</v>
      </c>
      <c r="S19" s="13">
        <v>3000</v>
      </c>
      <c r="T19" s="13">
        <v>3500</v>
      </c>
      <c r="U19" s="13">
        <v>4000</v>
      </c>
      <c r="V19" s="13">
        <v>4500</v>
      </c>
      <c r="W19" s="13">
        <v>5000</v>
      </c>
      <c r="X19" s="13">
        <v>5500</v>
      </c>
      <c r="Y19" s="13">
        <v>6000</v>
      </c>
      <c r="Z19" s="13">
        <v>6500</v>
      </c>
      <c r="AA19" s="13">
        <v>7000</v>
      </c>
      <c r="AB19" s="13">
        <v>7500</v>
      </c>
      <c r="AC19" s="13">
        <v>8000</v>
      </c>
      <c r="AD19" s="13">
        <v>8500</v>
      </c>
      <c r="AE19" s="13">
        <v>9000</v>
      </c>
      <c r="AF19" s="13">
        <v>9500</v>
      </c>
      <c r="AG19" s="13">
        <v>10000</v>
      </c>
    </row>
    <row r="20" spans="1:46" ht="15" customHeight="1" x14ac:dyDescent="0.35">
      <c r="A20" s="187" t="s">
        <v>95</v>
      </c>
      <c r="B20" s="153"/>
      <c r="C20" s="102"/>
      <c r="D20" s="13">
        <v>0</v>
      </c>
      <c r="E20" s="13">
        <v>50</v>
      </c>
      <c r="F20" s="13">
        <v>100</v>
      </c>
      <c r="G20" s="13">
        <v>200</v>
      </c>
      <c r="H20" s="13">
        <v>300</v>
      </c>
      <c r="I20" s="13">
        <v>400</v>
      </c>
      <c r="J20" s="13">
        <v>500</v>
      </c>
      <c r="K20" s="13">
        <v>600</v>
      </c>
      <c r="L20" s="13">
        <v>700</v>
      </c>
      <c r="M20" s="13">
        <v>800</v>
      </c>
      <c r="N20" s="13">
        <v>900</v>
      </c>
      <c r="O20" s="13">
        <v>1000</v>
      </c>
      <c r="P20" s="13">
        <v>1500</v>
      </c>
      <c r="Q20" s="13">
        <v>2000</v>
      </c>
      <c r="R20" s="13">
        <v>2500</v>
      </c>
      <c r="S20" s="13">
        <v>3000</v>
      </c>
      <c r="T20" s="13">
        <v>3500</v>
      </c>
      <c r="U20" s="13">
        <v>4000</v>
      </c>
      <c r="V20" s="13">
        <v>4500</v>
      </c>
      <c r="W20" s="13">
        <v>5000</v>
      </c>
      <c r="X20" s="13">
        <v>5500</v>
      </c>
      <c r="Y20" s="13">
        <v>6000</v>
      </c>
      <c r="Z20" s="13">
        <v>6500</v>
      </c>
      <c r="AA20" s="13">
        <v>7000</v>
      </c>
      <c r="AB20" s="13">
        <v>7500</v>
      </c>
      <c r="AC20" s="13">
        <v>8000</v>
      </c>
      <c r="AD20" s="13">
        <v>8500</v>
      </c>
      <c r="AE20" s="13">
        <v>9000</v>
      </c>
      <c r="AF20" s="13">
        <v>9500</v>
      </c>
      <c r="AG20" s="13">
        <v>10000</v>
      </c>
    </row>
    <row r="21" spans="1:46" s="2" customFormat="1" ht="30.75" customHeight="1" x14ac:dyDescent="0.35">
      <c r="A21" s="173" t="s">
        <v>84</v>
      </c>
      <c r="B21" s="174"/>
      <c r="C21" s="175"/>
    </row>
    <row r="22" spans="1:46" ht="15" customHeight="1" x14ac:dyDescent="0.35">
      <c r="A22" s="188" t="s">
        <v>65</v>
      </c>
      <c r="B22" s="189"/>
      <c r="C22" s="92"/>
      <c r="D22" s="13">
        <v>0</v>
      </c>
      <c r="E22" s="13">
        <v>50</v>
      </c>
      <c r="F22" s="13">
        <v>100</v>
      </c>
      <c r="G22" s="13">
        <v>200</v>
      </c>
      <c r="H22" s="13">
        <v>300</v>
      </c>
      <c r="I22" s="13">
        <v>400</v>
      </c>
      <c r="J22" s="13">
        <v>500</v>
      </c>
      <c r="K22" s="13">
        <v>600</v>
      </c>
      <c r="L22" s="13">
        <v>700</v>
      </c>
      <c r="M22" s="13">
        <v>800</v>
      </c>
      <c r="N22" s="13">
        <v>900</v>
      </c>
      <c r="O22" s="13">
        <v>1000</v>
      </c>
      <c r="P22" s="13">
        <v>1500</v>
      </c>
      <c r="Q22" s="13">
        <v>2000</v>
      </c>
      <c r="R22" s="13">
        <v>2500</v>
      </c>
      <c r="S22" s="13">
        <v>3000</v>
      </c>
      <c r="T22" s="13">
        <v>3500</v>
      </c>
      <c r="U22" s="13">
        <v>4000</v>
      </c>
      <c r="V22" s="13">
        <v>4500</v>
      </c>
      <c r="W22" s="13">
        <v>5000</v>
      </c>
      <c r="X22" s="13">
        <v>5500</v>
      </c>
      <c r="Y22" s="13">
        <v>6000</v>
      </c>
      <c r="Z22" s="13">
        <v>6500</v>
      </c>
      <c r="AA22" s="13">
        <v>7000</v>
      </c>
      <c r="AB22" s="13">
        <v>7500</v>
      </c>
      <c r="AC22" s="13">
        <v>8000</v>
      </c>
      <c r="AD22" s="13">
        <v>8500</v>
      </c>
      <c r="AE22" s="13">
        <v>9000</v>
      </c>
      <c r="AF22" s="13">
        <v>9500</v>
      </c>
      <c r="AG22" s="13">
        <v>10000</v>
      </c>
    </row>
    <row r="23" spans="1:46" ht="15" customHeight="1" x14ac:dyDescent="0.35">
      <c r="A23" s="152" t="s">
        <v>67</v>
      </c>
      <c r="B23" s="153"/>
      <c r="C23" s="92"/>
      <c r="D23" s="13">
        <v>0</v>
      </c>
      <c r="E23" s="13">
        <v>50</v>
      </c>
      <c r="F23" s="13">
        <v>100</v>
      </c>
      <c r="G23" s="13">
        <v>200</v>
      </c>
      <c r="H23" s="13">
        <v>300</v>
      </c>
      <c r="I23" s="13">
        <v>400</v>
      </c>
      <c r="J23" s="13">
        <v>500</v>
      </c>
      <c r="K23" s="13">
        <v>600</v>
      </c>
      <c r="L23" s="13">
        <v>700</v>
      </c>
      <c r="M23" s="13">
        <v>800</v>
      </c>
      <c r="N23" s="13">
        <v>900</v>
      </c>
      <c r="O23" s="13">
        <v>1000</v>
      </c>
      <c r="P23" s="13">
        <v>1500</v>
      </c>
      <c r="Q23" s="13">
        <v>2000</v>
      </c>
      <c r="R23" s="13">
        <v>2500</v>
      </c>
      <c r="S23" s="13">
        <v>3000</v>
      </c>
      <c r="T23" s="13">
        <v>3500</v>
      </c>
      <c r="U23" s="13">
        <v>4000</v>
      </c>
      <c r="V23" s="13">
        <v>4500</v>
      </c>
      <c r="W23" s="13">
        <v>5000</v>
      </c>
      <c r="X23" s="13">
        <v>5500</v>
      </c>
      <c r="Y23" s="13">
        <v>6000</v>
      </c>
      <c r="Z23" s="13">
        <v>6500</v>
      </c>
      <c r="AA23" s="13">
        <v>7000</v>
      </c>
      <c r="AB23" s="13">
        <v>7500</v>
      </c>
      <c r="AC23" s="13">
        <v>8000</v>
      </c>
      <c r="AD23" s="13">
        <v>8500</v>
      </c>
      <c r="AE23" s="13">
        <v>9000</v>
      </c>
      <c r="AF23" s="13">
        <v>9500</v>
      </c>
      <c r="AG23" s="13">
        <v>10000</v>
      </c>
    </row>
    <row r="24" spans="1:46" ht="15.75" customHeight="1" thickBot="1" x14ac:dyDescent="0.4">
      <c r="A24" s="154" t="s">
        <v>68</v>
      </c>
      <c r="B24" s="155"/>
      <c r="C24" s="103"/>
      <c r="D24" s="13">
        <v>0</v>
      </c>
      <c r="E24" s="13">
        <v>50</v>
      </c>
      <c r="F24" s="13">
        <v>100</v>
      </c>
      <c r="G24" s="13">
        <v>200</v>
      </c>
      <c r="H24" s="13">
        <v>300</v>
      </c>
      <c r="I24" s="13">
        <v>400</v>
      </c>
      <c r="J24" s="13">
        <v>500</v>
      </c>
      <c r="K24" s="13">
        <v>600</v>
      </c>
      <c r="L24" s="13">
        <v>700</v>
      </c>
      <c r="M24" s="13">
        <v>800</v>
      </c>
      <c r="N24" s="13">
        <v>900</v>
      </c>
      <c r="O24" s="13">
        <v>1000</v>
      </c>
      <c r="P24" s="13">
        <v>1500</v>
      </c>
      <c r="Q24" s="13">
        <v>2000</v>
      </c>
      <c r="R24" s="13">
        <v>2500</v>
      </c>
      <c r="S24" s="13">
        <v>3000</v>
      </c>
      <c r="T24" s="13">
        <v>3500</v>
      </c>
      <c r="U24" s="13">
        <v>4000</v>
      </c>
      <c r="V24" s="13">
        <v>4500</v>
      </c>
      <c r="W24" s="13">
        <v>5000</v>
      </c>
      <c r="X24" s="13">
        <v>5500</v>
      </c>
      <c r="Y24" s="13">
        <v>6000</v>
      </c>
      <c r="Z24" s="13">
        <v>6500</v>
      </c>
      <c r="AA24" s="13">
        <v>7000</v>
      </c>
      <c r="AB24" s="13">
        <v>7500</v>
      </c>
      <c r="AC24" s="13">
        <v>8000</v>
      </c>
      <c r="AD24" s="13">
        <v>8500</v>
      </c>
      <c r="AE24" s="13">
        <v>9000</v>
      </c>
      <c r="AF24" s="13">
        <v>9500</v>
      </c>
      <c r="AG24" s="13">
        <v>10000</v>
      </c>
    </row>
    <row r="25" spans="1:46" s="2" customFormat="1" x14ac:dyDescent="0.35">
      <c r="B25" s="5"/>
      <c r="C25" s="5"/>
    </row>
    <row r="26" spans="1:46" ht="15" thickBot="1" x14ac:dyDescent="0.4"/>
    <row r="27" spans="1:46" ht="15" customHeight="1" x14ac:dyDescent="0.35">
      <c r="A27" s="156" t="s">
        <v>59</v>
      </c>
      <c r="B27" s="157"/>
      <c r="C27" s="158"/>
    </row>
    <row r="28" spans="1:46" ht="77.25" customHeight="1" x14ac:dyDescent="0.35">
      <c r="A28" s="181" t="s">
        <v>119</v>
      </c>
      <c r="B28" s="182"/>
      <c r="C28" s="183"/>
    </row>
    <row r="29" spans="1:46" x14ac:dyDescent="0.35">
      <c r="A29" s="119" t="s">
        <v>44</v>
      </c>
      <c r="B29" s="120"/>
      <c r="C29" s="180"/>
    </row>
    <row r="30" spans="1:46" ht="31" customHeight="1" x14ac:dyDescent="0.35">
      <c r="A30" s="184" t="s">
        <v>106</v>
      </c>
      <c r="B30" s="185"/>
      <c r="C30" s="186"/>
    </row>
    <row r="31" spans="1:46" x14ac:dyDescent="0.35">
      <c r="A31" s="163" t="s">
        <v>62</v>
      </c>
      <c r="B31" s="87" t="s">
        <v>77</v>
      </c>
      <c r="C31" s="89"/>
      <c r="AT31" s="40"/>
    </row>
    <row r="32" spans="1:46" x14ac:dyDescent="0.35">
      <c r="A32" s="164"/>
      <c r="B32" s="88" t="s">
        <v>78</v>
      </c>
      <c r="C32" s="90"/>
      <c r="D32" s="4">
        <v>0</v>
      </c>
      <c r="E32" s="4">
        <v>0.05</v>
      </c>
      <c r="F32" s="4">
        <v>0.1</v>
      </c>
      <c r="G32" s="4">
        <v>0.15</v>
      </c>
      <c r="H32" s="4">
        <v>0.2</v>
      </c>
      <c r="I32" s="4">
        <v>0.25</v>
      </c>
      <c r="J32" s="4">
        <v>0.3</v>
      </c>
      <c r="K32" s="4">
        <v>0.35</v>
      </c>
      <c r="L32" s="4">
        <v>0.4</v>
      </c>
      <c r="M32" s="4">
        <v>0.45</v>
      </c>
      <c r="N32" s="4">
        <v>0.5</v>
      </c>
      <c r="O32" s="4">
        <v>0.55000000000000004</v>
      </c>
      <c r="P32" s="4">
        <v>0.6</v>
      </c>
      <c r="Q32" s="4">
        <v>0.65</v>
      </c>
      <c r="R32" s="4">
        <v>0.7</v>
      </c>
      <c r="S32" s="4">
        <v>0.75</v>
      </c>
      <c r="T32" s="4">
        <v>0.8</v>
      </c>
      <c r="U32" s="4">
        <v>0.85</v>
      </c>
      <c r="V32" s="4">
        <v>0.9</v>
      </c>
      <c r="W32" s="4">
        <v>0.95</v>
      </c>
      <c r="X32" s="4">
        <v>1</v>
      </c>
    </row>
    <row r="33" spans="1:24" x14ac:dyDescent="0.35">
      <c r="A33" s="163" t="s">
        <v>63</v>
      </c>
      <c r="B33" s="87" t="s">
        <v>77</v>
      </c>
      <c r="C33" s="89"/>
    </row>
    <row r="34" spans="1:24" x14ac:dyDescent="0.35">
      <c r="A34" s="164"/>
      <c r="B34" s="88" t="s">
        <v>78</v>
      </c>
      <c r="C34" s="90"/>
      <c r="D34" s="4">
        <v>0</v>
      </c>
      <c r="E34" s="4">
        <v>0.05</v>
      </c>
      <c r="F34" s="4">
        <v>0.1</v>
      </c>
      <c r="G34" s="4">
        <v>0.15</v>
      </c>
      <c r="H34" s="4">
        <v>0.2</v>
      </c>
      <c r="I34" s="4">
        <v>0.25</v>
      </c>
      <c r="J34" s="4">
        <v>0.3</v>
      </c>
      <c r="K34" s="4">
        <v>0.35</v>
      </c>
      <c r="L34" s="4">
        <v>0.4</v>
      </c>
      <c r="M34" s="4">
        <v>0.45</v>
      </c>
      <c r="N34" s="4">
        <v>0.5</v>
      </c>
      <c r="O34" s="4">
        <v>0.55000000000000004</v>
      </c>
      <c r="P34" s="4">
        <v>0.6</v>
      </c>
      <c r="Q34" s="4">
        <v>0.65</v>
      </c>
      <c r="R34" s="4">
        <v>0.7</v>
      </c>
      <c r="S34" s="4">
        <v>0.75</v>
      </c>
      <c r="T34" s="4">
        <v>0.8</v>
      </c>
      <c r="U34" s="4">
        <v>0.85</v>
      </c>
      <c r="V34" s="4">
        <v>0.9</v>
      </c>
      <c r="W34" s="4">
        <v>0.95</v>
      </c>
      <c r="X34" s="4">
        <v>1</v>
      </c>
    </row>
    <row r="35" spans="1:24" x14ac:dyDescent="0.35">
      <c r="A35" s="163" t="s">
        <v>79</v>
      </c>
      <c r="B35" s="87" t="s">
        <v>77</v>
      </c>
      <c r="C35" s="89"/>
    </row>
    <row r="36" spans="1:24" x14ac:dyDescent="0.35">
      <c r="A36" s="164"/>
      <c r="B36" s="88" t="s">
        <v>78</v>
      </c>
      <c r="C36" s="90"/>
      <c r="D36" s="4">
        <v>0</v>
      </c>
      <c r="E36" s="4">
        <v>0.05</v>
      </c>
      <c r="F36" s="4">
        <v>0.1</v>
      </c>
      <c r="G36" s="4">
        <v>0.15</v>
      </c>
      <c r="H36" s="4">
        <v>0.2</v>
      </c>
      <c r="I36" s="4">
        <v>0.25</v>
      </c>
      <c r="J36" s="4">
        <v>0.3</v>
      </c>
      <c r="K36" s="4">
        <v>0.35</v>
      </c>
      <c r="L36" s="4">
        <v>0.4</v>
      </c>
      <c r="M36" s="4">
        <v>0.45</v>
      </c>
      <c r="N36" s="4">
        <v>0.5</v>
      </c>
      <c r="O36" s="4">
        <v>0.55000000000000004</v>
      </c>
      <c r="P36" s="4">
        <v>0.6</v>
      </c>
      <c r="Q36" s="4">
        <v>0.65</v>
      </c>
      <c r="R36" s="4">
        <v>0.7</v>
      </c>
      <c r="S36" s="4">
        <v>0.75</v>
      </c>
      <c r="T36" s="4">
        <v>0.8</v>
      </c>
      <c r="U36" s="4">
        <v>0.85</v>
      </c>
      <c r="V36" s="4">
        <v>0.9</v>
      </c>
      <c r="W36" s="4">
        <v>0.95</v>
      </c>
      <c r="X36" s="4">
        <v>1</v>
      </c>
    </row>
    <row r="37" spans="1:24" x14ac:dyDescent="0.35">
      <c r="A37" s="163" t="s">
        <v>80</v>
      </c>
      <c r="B37" s="87" t="s">
        <v>77</v>
      </c>
      <c r="C37" s="89"/>
    </row>
    <row r="38" spans="1:24" x14ac:dyDescent="0.35">
      <c r="A38" s="164"/>
      <c r="B38" s="88" t="s">
        <v>78</v>
      </c>
      <c r="C38" s="90"/>
      <c r="D38" s="4">
        <v>0</v>
      </c>
      <c r="E38" s="4">
        <v>0.05</v>
      </c>
      <c r="F38" s="4">
        <v>0.1</v>
      </c>
      <c r="G38" s="4">
        <v>0.15</v>
      </c>
      <c r="H38" s="4">
        <v>0.2</v>
      </c>
      <c r="I38" s="4">
        <v>0.25</v>
      </c>
      <c r="J38" s="4">
        <v>0.3</v>
      </c>
      <c r="K38" s="4">
        <v>0.35</v>
      </c>
      <c r="L38" s="4">
        <v>0.4</v>
      </c>
      <c r="M38" s="4">
        <v>0.45</v>
      </c>
      <c r="N38" s="4">
        <v>0.5</v>
      </c>
      <c r="O38" s="4">
        <v>0.55000000000000004</v>
      </c>
      <c r="P38" s="4">
        <v>0.6</v>
      </c>
      <c r="Q38" s="4">
        <v>0.65</v>
      </c>
      <c r="R38" s="4">
        <v>0.7</v>
      </c>
      <c r="S38" s="4">
        <v>0.75</v>
      </c>
      <c r="T38" s="4">
        <v>0.8</v>
      </c>
      <c r="U38" s="4">
        <v>0.85</v>
      </c>
      <c r="V38" s="4">
        <v>0.9</v>
      </c>
      <c r="W38" s="4">
        <v>0.95</v>
      </c>
      <c r="X38" s="4">
        <v>1</v>
      </c>
    </row>
    <row r="39" spans="1:24" x14ac:dyDescent="0.35">
      <c r="A39" s="163" t="s">
        <v>81</v>
      </c>
      <c r="B39" s="87" t="s">
        <v>77</v>
      </c>
      <c r="C39" s="89"/>
    </row>
    <row r="40" spans="1:24" x14ac:dyDescent="0.35">
      <c r="A40" s="164"/>
      <c r="B40" s="88" t="s">
        <v>78</v>
      </c>
      <c r="C40" s="90"/>
      <c r="D40" s="4">
        <v>0</v>
      </c>
      <c r="E40" s="4">
        <v>0.05</v>
      </c>
      <c r="F40" s="4">
        <v>0.1</v>
      </c>
      <c r="G40" s="4">
        <v>0.15</v>
      </c>
      <c r="H40" s="4">
        <v>0.2</v>
      </c>
      <c r="I40" s="4">
        <v>0.25</v>
      </c>
      <c r="J40" s="4">
        <v>0.3</v>
      </c>
      <c r="K40" s="4">
        <v>0.35</v>
      </c>
      <c r="L40" s="4">
        <v>0.4</v>
      </c>
      <c r="M40" s="4">
        <v>0.45</v>
      </c>
      <c r="N40" s="4">
        <v>0.5</v>
      </c>
      <c r="O40" s="4">
        <v>0.55000000000000004</v>
      </c>
      <c r="P40" s="4">
        <v>0.6</v>
      </c>
      <c r="Q40" s="4">
        <v>0.65</v>
      </c>
      <c r="R40" s="4">
        <v>0.7</v>
      </c>
      <c r="S40" s="4">
        <v>0.75</v>
      </c>
      <c r="T40" s="4">
        <v>0.8</v>
      </c>
      <c r="U40" s="4">
        <v>0.85</v>
      </c>
      <c r="V40" s="4">
        <v>0.9</v>
      </c>
      <c r="W40" s="4">
        <v>0.95</v>
      </c>
      <c r="X40" s="4">
        <v>1</v>
      </c>
    </row>
    <row r="41" spans="1:24" ht="15" customHeight="1" x14ac:dyDescent="0.35">
      <c r="A41" s="163" t="s">
        <v>61</v>
      </c>
      <c r="B41" s="87" t="s">
        <v>77</v>
      </c>
      <c r="C41" s="89"/>
    </row>
    <row r="42" spans="1:24" x14ac:dyDescent="0.35">
      <c r="A42" s="164"/>
      <c r="B42" s="88" t="s">
        <v>78</v>
      </c>
      <c r="C42" s="90"/>
      <c r="D42" s="4">
        <v>0</v>
      </c>
      <c r="E42" s="4">
        <v>0.05</v>
      </c>
      <c r="F42" s="4">
        <v>0.1</v>
      </c>
      <c r="G42" s="4">
        <v>0.15</v>
      </c>
      <c r="H42" s="4">
        <v>0.2</v>
      </c>
      <c r="I42" s="4">
        <v>0.25</v>
      </c>
      <c r="J42" s="4">
        <v>0.3</v>
      </c>
      <c r="K42" s="4">
        <v>0.35</v>
      </c>
      <c r="L42" s="4">
        <v>0.4</v>
      </c>
      <c r="M42" s="4">
        <v>0.45</v>
      </c>
      <c r="N42" s="4">
        <v>0.5</v>
      </c>
      <c r="O42" s="4">
        <v>0.55000000000000004</v>
      </c>
      <c r="P42" s="4">
        <v>0.6</v>
      </c>
      <c r="Q42" s="4">
        <v>0.65</v>
      </c>
      <c r="R42" s="4">
        <v>0.7</v>
      </c>
      <c r="S42" s="4">
        <v>0.75</v>
      </c>
      <c r="T42" s="4">
        <v>0.8</v>
      </c>
      <c r="U42" s="4">
        <v>0.85</v>
      </c>
      <c r="V42" s="4">
        <v>0.9</v>
      </c>
      <c r="W42" s="4">
        <v>0.95</v>
      </c>
      <c r="X42" s="4">
        <v>1</v>
      </c>
    </row>
    <row r="43" spans="1:24" ht="15.75" customHeight="1" x14ac:dyDescent="0.35">
      <c r="A43" s="163" t="s">
        <v>69</v>
      </c>
      <c r="B43" s="87" t="s">
        <v>77</v>
      </c>
      <c r="C43" s="89"/>
    </row>
    <row r="44" spans="1:24" x14ac:dyDescent="0.35">
      <c r="A44" s="179"/>
      <c r="B44" s="88" t="s">
        <v>78</v>
      </c>
      <c r="C44" s="91"/>
      <c r="D44" s="4">
        <v>0</v>
      </c>
      <c r="E44" s="4">
        <v>0.05</v>
      </c>
      <c r="F44" s="4">
        <v>0.1</v>
      </c>
      <c r="G44" s="4">
        <v>0.15</v>
      </c>
      <c r="H44" s="4">
        <v>0.2</v>
      </c>
      <c r="I44" s="4">
        <v>0.25</v>
      </c>
      <c r="J44" s="4">
        <v>0.3</v>
      </c>
      <c r="K44" s="4">
        <v>0.35</v>
      </c>
      <c r="L44" s="4">
        <v>0.4</v>
      </c>
      <c r="M44" s="4">
        <v>0.45</v>
      </c>
      <c r="N44" s="4">
        <v>0.5</v>
      </c>
      <c r="O44" s="4">
        <v>0.55000000000000004</v>
      </c>
      <c r="P44" s="4">
        <v>0.6</v>
      </c>
      <c r="Q44" s="4">
        <v>0.65</v>
      </c>
      <c r="R44" s="4">
        <v>0.7</v>
      </c>
      <c r="S44" s="4">
        <v>0.75</v>
      </c>
      <c r="T44" s="4">
        <v>0.8</v>
      </c>
      <c r="U44" s="4">
        <v>0.85</v>
      </c>
      <c r="V44" s="4">
        <v>0.9</v>
      </c>
      <c r="W44" s="4">
        <v>0.95</v>
      </c>
      <c r="X44" s="4">
        <v>1</v>
      </c>
    </row>
    <row r="45" spans="1:24" x14ac:dyDescent="0.35">
      <c r="A45" s="119" t="s">
        <v>46</v>
      </c>
      <c r="B45" s="120"/>
      <c r="C45" s="180"/>
    </row>
    <row r="46" spans="1:24" ht="48.75" customHeight="1" x14ac:dyDescent="0.35">
      <c r="A46" s="117" t="s">
        <v>120</v>
      </c>
      <c r="B46" s="118"/>
      <c r="C46" s="92"/>
      <c r="D46">
        <v>1</v>
      </c>
      <c r="E46">
        <v>2</v>
      </c>
      <c r="F46">
        <v>3</v>
      </c>
      <c r="G46">
        <v>4</v>
      </c>
      <c r="H46">
        <v>5</v>
      </c>
      <c r="I46">
        <v>6</v>
      </c>
      <c r="J46">
        <v>7</v>
      </c>
      <c r="K46">
        <v>8</v>
      </c>
      <c r="L46">
        <v>9</v>
      </c>
      <c r="M46">
        <v>10</v>
      </c>
      <c r="N46">
        <v>11</v>
      </c>
      <c r="O46">
        <v>12</v>
      </c>
      <c r="P46">
        <v>13</v>
      </c>
      <c r="Q46">
        <v>14</v>
      </c>
      <c r="R46">
        <v>15</v>
      </c>
    </row>
    <row r="47" spans="1:24" ht="30.75" customHeight="1" x14ac:dyDescent="0.35">
      <c r="A47" s="133" t="s">
        <v>121</v>
      </c>
      <c r="B47" s="134"/>
      <c r="C47" s="89"/>
    </row>
    <row r="48" spans="1:24" ht="31.5" customHeight="1" x14ac:dyDescent="0.35">
      <c r="A48" s="117" t="s">
        <v>122</v>
      </c>
      <c r="B48" s="118"/>
      <c r="C48" s="92"/>
      <c r="D48">
        <v>1</v>
      </c>
      <c r="E48">
        <v>2</v>
      </c>
      <c r="F48">
        <v>3</v>
      </c>
      <c r="G48">
        <v>4</v>
      </c>
      <c r="H48">
        <v>5</v>
      </c>
      <c r="I48">
        <v>6</v>
      </c>
      <c r="J48">
        <v>7</v>
      </c>
      <c r="K48">
        <v>8</v>
      </c>
      <c r="L48">
        <v>9</v>
      </c>
      <c r="M48">
        <v>10</v>
      </c>
      <c r="N48">
        <v>11</v>
      </c>
      <c r="O48">
        <v>12</v>
      </c>
      <c r="P48">
        <v>13</v>
      </c>
      <c r="Q48">
        <v>14</v>
      </c>
      <c r="R48">
        <v>15</v>
      </c>
    </row>
    <row r="49" spans="1:46" ht="30.75" customHeight="1" x14ac:dyDescent="0.35">
      <c r="A49" s="117" t="s">
        <v>123</v>
      </c>
      <c r="B49" s="118"/>
      <c r="C49" s="89"/>
    </row>
    <row r="50" spans="1:46" ht="15" customHeight="1" x14ac:dyDescent="0.35">
      <c r="A50" s="117" t="s">
        <v>91</v>
      </c>
      <c r="B50" s="118"/>
      <c r="C50" s="93"/>
      <c r="AH50" s="39"/>
      <c r="AT50" s="39" t="s">
        <v>76</v>
      </c>
    </row>
    <row r="51" spans="1:46" ht="15" customHeight="1" x14ac:dyDescent="0.35">
      <c r="A51" s="165" t="s">
        <v>124</v>
      </c>
      <c r="B51" s="166"/>
      <c r="C51" s="89"/>
      <c r="AH51" s="39"/>
      <c r="AT51" s="39"/>
    </row>
    <row r="52" spans="1:46" ht="30" customHeight="1" x14ac:dyDescent="0.35">
      <c r="A52" s="117" t="s">
        <v>90</v>
      </c>
      <c r="B52" s="118"/>
      <c r="C52" s="89"/>
    </row>
    <row r="53" spans="1:46" x14ac:dyDescent="0.35">
      <c r="A53" s="119" t="s">
        <v>45</v>
      </c>
      <c r="B53" s="120"/>
      <c r="C53" s="44"/>
    </row>
    <row r="54" spans="1:46" ht="15" thickBot="1" x14ac:dyDescent="0.4">
      <c r="A54" s="121" t="s">
        <v>82</v>
      </c>
      <c r="B54" s="122"/>
      <c r="C54" s="94"/>
    </row>
    <row r="55" spans="1:46" s="2" customFormat="1" x14ac:dyDescent="0.35">
      <c r="B55" s="5"/>
      <c r="C55" s="5"/>
    </row>
    <row r="56" spans="1:46" ht="15" thickBot="1" x14ac:dyDescent="0.4"/>
    <row r="57" spans="1:46" ht="15" customHeight="1" x14ac:dyDescent="0.35">
      <c r="A57" s="130" t="s">
        <v>58</v>
      </c>
      <c r="B57" s="131"/>
      <c r="C57" s="132"/>
    </row>
    <row r="58" spans="1:46" x14ac:dyDescent="0.35">
      <c r="A58" s="128" t="s">
        <v>135</v>
      </c>
      <c r="B58" s="129"/>
      <c r="C58" s="95"/>
    </row>
    <row r="59" spans="1:46" x14ac:dyDescent="0.35">
      <c r="A59" s="128" t="s">
        <v>134</v>
      </c>
      <c r="B59" s="129"/>
      <c r="C59" s="95"/>
    </row>
    <row r="60" spans="1:46" ht="15" thickBot="1" x14ac:dyDescent="0.4">
      <c r="A60" s="126" t="s">
        <v>133</v>
      </c>
      <c r="B60" s="127"/>
      <c r="C60" s="96"/>
    </row>
    <row r="61" spans="1:46" s="2" customFormat="1" x14ac:dyDescent="0.35">
      <c r="B61" s="5"/>
      <c r="C61" s="5"/>
    </row>
    <row r="62" spans="1:46" ht="15" thickBot="1" x14ac:dyDescent="0.4"/>
    <row r="63" spans="1:46" ht="15" customHeight="1" x14ac:dyDescent="0.35">
      <c r="A63" s="123" t="s">
        <v>6</v>
      </c>
      <c r="B63" s="124"/>
      <c r="C63" s="125"/>
    </row>
    <row r="64" spans="1:46" s="2" customFormat="1" ht="30" customHeight="1" x14ac:dyDescent="0.35">
      <c r="A64" s="150" t="s">
        <v>96</v>
      </c>
      <c r="B64" s="151"/>
      <c r="C64" s="95"/>
      <c r="AH64" s="71"/>
    </row>
    <row r="65" spans="1:34" s="2" customFormat="1" x14ac:dyDescent="0.35">
      <c r="A65" s="140" t="s">
        <v>74</v>
      </c>
      <c r="B65" s="141"/>
      <c r="C65" s="95"/>
      <c r="D65" s="19">
        <v>250</v>
      </c>
      <c r="E65" s="19">
        <v>500</v>
      </c>
      <c r="F65" s="19">
        <v>750</v>
      </c>
      <c r="G65" s="19">
        <v>1000</v>
      </c>
      <c r="H65" s="19">
        <v>1250</v>
      </c>
      <c r="I65" s="19">
        <v>1500</v>
      </c>
      <c r="J65" s="19">
        <v>1750</v>
      </c>
      <c r="K65" s="19">
        <v>2000</v>
      </c>
      <c r="L65" s="19">
        <v>2250</v>
      </c>
      <c r="M65" s="19">
        <v>2500</v>
      </c>
      <c r="N65" s="19">
        <v>2750</v>
      </c>
      <c r="O65" s="19">
        <v>3000</v>
      </c>
      <c r="P65" s="19">
        <v>3250</v>
      </c>
      <c r="Q65" s="19">
        <v>3500</v>
      </c>
      <c r="R65" s="19">
        <v>3750</v>
      </c>
      <c r="S65" s="19">
        <v>4000</v>
      </c>
      <c r="T65" s="19">
        <v>4250</v>
      </c>
      <c r="U65" s="19">
        <v>4500</v>
      </c>
      <c r="V65" s="19">
        <v>4750</v>
      </c>
      <c r="W65" s="19">
        <v>5000</v>
      </c>
    </row>
    <row r="66" spans="1:34" s="2" customFormat="1" x14ac:dyDescent="0.35">
      <c r="A66" s="140" t="s">
        <v>75</v>
      </c>
      <c r="B66" s="141"/>
      <c r="C66" s="95"/>
      <c r="D66" s="19">
        <v>100</v>
      </c>
      <c r="E66" s="19">
        <v>200</v>
      </c>
      <c r="F66" s="19">
        <v>300</v>
      </c>
      <c r="G66" s="19">
        <v>400</v>
      </c>
      <c r="H66" s="19">
        <v>500</v>
      </c>
      <c r="I66" s="19">
        <v>600</v>
      </c>
      <c r="J66" s="19">
        <v>700</v>
      </c>
      <c r="K66" s="19">
        <v>800</v>
      </c>
      <c r="L66" s="19">
        <v>900</v>
      </c>
      <c r="M66" s="19">
        <v>1000</v>
      </c>
      <c r="N66" s="19">
        <v>1100</v>
      </c>
      <c r="O66" s="19">
        <v>1200</v>
      </c>
      <c r="P66" s="19">
        <v>1300</v>
      </c>
      <c r="Q66" s="19">
        <v>1400</v>
      </c>
      <c r="R66" s="19">
        <v>1500</v>
      </c>
      <c r="S66" s="19">
        <v>1600</v>
      </c>
      <c r="T66" s="19">
        <v>1700</v>
      </c>
      <c r="U66" s="19">
        <v>1800</v>
      </c>
      <c r="V66" s="19">
        <v>1900</v>
      </c>
      <c r="W66" s="19">
        <v>2000</v>
      </c>
      <c r="X66" s="19"/>
    </row>
    <row r="67" spans="1:34" x14ac:dyDescent="0.35">
      <c r="A67" s="128" t="s">
        <v>60</v>
      </c>
      <c r="B67" s="129"/>
      <c r="C67" s="92"/>
      <c r="D67">
        <v>5</v>
      </c>
      <c r="E67">
        <v>25</v>
      </c>
      <c r="F67">
        <v>50</v>
      </c>
      <c r="G67">
        <v>75</v>
      </c>
      <c r="H67">
        <v>100</v>
      </c>
      <c r="I67">
        <v>125</v>
      </c>
      <c r="J67">
        <v>150</v>
      </c>
      <c r="K67">
        <v>175</v>
      </c>
      <c r="L67">
        <v>200</v>
      </c>
      <c r="M67">
        <v>225</v>
      </c>
      <c r="N67">
        <v>250</v>
      </c>
      <c r="O67">
        <v>275</v>
      </c>
      <c r="P67">
        <v>300</v>
      </c>
      <c r="Q67">
        <v>325</v>
      </c>
      <c r="R67">
        <v>350</v>
      </c>
      <c r="S67">
        <v>375</v>
      </c>
      <c r="T67">
        <v>400</v>
      </c>
      <c r="U67">
        <v>425</v>
      </c>
      <c r="V67">
        <v>450</v>
      </c>
      <c r="W67">
        <v>475</v>
      </c>
      <c r="X67">
        <v>500</v>
      </c>
    </row>
    <row r="68" spans="1:34" ht="15" thickBot="1" x14ac:dyDescent="0.4">
      <c r="A68" s="126" t="s">
        <v>130</v>
      </c>
      <c r="B68" s="127"/>
      <c r="C68" s="96"/>
      <c r="D68" s="15">
        <v>0.25</v>
      </c>
      <c r="E68" s="15">
        <v>0.3</v>
      </c>
      <c r="F68" s="15">
        <v>0.35</v>
      </c>
      <c r="G68" s="15">
        <v>0.4</v>
      </c>
      <c r="H68" s="15">
        <v>0.45</v>
      </c>
      <c r="I68" s="15">
        <v>0.5</v>
      </c>
      <c r="J68" s="15">
        <v>0.55000000000000004</v>
      </c>
      <c r="K68" s="15">
        <v>0.6</v>
      </c>
      <c r="L68" s="15">
        <v>0.65</v>
      </c>
      <c r="M68" s="15">
        <v>0.7</v>
      </c>
      <c r="N68" s="15">
        <v>0.75</v>
      </c>
      <c r="O68" s="15">
        <v>0.8</v>
      </c>
      <c r="P68" s="15">
        <v>0.85</v>
      </c>
      <c r="Q68" s="15">
        <v>0.9</v>
      </c>
      <c r="R68" s="15">
        <v>0.95</v>
      </c>
      <c r="S68" s="15">
        <v>1</v>
      </c>
    </row>
    <row r="69" spans="1:34" s="2" customFormat="1" x14ac:dyDescent="0.35">
      <c r="B69" s="5"/>
      <c r="C69" s="5"/>
    </row>
    <row r="70" spans="1:34" s="2" customFormat="1" ht="15" thickBot="1" x14ac:dyDescent="0.4">
      <c r="B70" s="5"/>
      <c r="C70" s="3"/>
    </row>
    <row r="71" spans="1:34" ht="15" customHeight="1" x14ac:dyDescent="0.35">
      <c r="A71" s="144" t="s">
        <v>57</v>
      </c>
      <c r="B71" s="145"/>
      <c r="C71" s="146"/>
    </row>
    <row r="72" spans="1:34" s="2" customFormat="1" ht="15" thickBot="1" x14ac:dyDescent="0.4">
      <c r="A72" s="147" t="s">
        <v>89</v>
      </c>
      <c r="B72" s="148"/>
      <c r="C72" s="97"/>
    </row>
    <row r="73" spans="1:34" s="2" customFormat="1" ht="30.75" customHeight="1" x14ac:dyDescent="0.35">
      <c r="A73" s="149" t="s">
        <v>125</v>
      </c>
      <c r="B73" s="149"/>
      <c r="C73" s="149"/>
    </row>
    <row r="74" spans="1:34" ht="15" thickBot="1" x14ac:dyDescent="0.4">
      <c r="C74" s="4"/>
    </row>
    <row r="75" spans="1:34" ht="15" customHeight="1" thickBot="1" x14ac:dyDescent="0.4">
      <c r="A75" s="135" t="s">
        <v>93</v>
      </c>
      <c r="B75" s="136"/>
      <c r="C75" s="137"/>
    </row>
    <row r="76" spans="1:34" s="2" customFormat="1" ht="29.25" customHeight="1" x14ac:dyDescent="0.35">
      <c r="A76" s="138" t="s">
        <v>126</v>
      </c>
      <c r="B76" s="139"/>
      <c r="C76" s="98"/>
      <c r="AH76" s="71"/>
    </row>
    <row r="77" spans="1:34" s="2" customFormat="1" x14ac:dyDescent="0.35">
      <c r="A77" s="140" t="s">
        <v>127</v>
      </c>
      <c r="B77" s="141"/>
      <c r="C77" s="95"/>
    </row>
    <row r="78" spans="1:34" ht="15" thickBot="1" x14ac:dyDescent="0.4">
      <c r="A78" s="142" t="s">
        <v>88</v>
      </c>
      <c r="B78" s="143"/>
      <c r="C78" s="96"/>
    </row>
    <row r="80" spans="1:34" s="2" customFormat="1" x14ac:dyDescent="0.35">
      <c r="B80" s="5"/>
      <c r="C80" s="3"/>
    </row>
    <row r="81" spans="2:3" s="2" customFormat="1" x14ac:dyDescent="0.35">
      <c r="B81" s="5"/>
      <c r="C81" s="3"/>
    </row>
    <row r="93" spans="2:3" x14ac:dyDescent="0.35">
      <c r="C93" s="1"/>
    </row>
  </sheetData>
  <mergeCells count="56">
    <mergeCell ref="A31:A32"/>
    <mergeCell ref="A33:A34"/>
    <mergeCell ref="A35:A36"/>
    <mergeCell ref="A37:A38"/>
    <mergeCell ref="A39:A40"/>
    <mergeCell ref="A41:A42"/>
    <mergeCell ref="A51:B51"/>
    <mergeCell ref="A10:B10"/>
    <mergeCell ref="A11:B11"/>
    <mergeCell ref="A12:B12"/>
    <mergeCell ref="A13:B13"/>
    <mergeCell ref="A21:C21"/>
    <mergeCell ref="A17:C17"/>
    <mergeCell ref="A43:A44"/>
    <mergeCell ref="A45:C45"/>
    <mergeCell ref="A27:C27"/>
    <mergeCell ref="A28:C28"/>
    <mergeCell ref="A29:C29"/>
    <mergeCell ref="A30:C30"/>
    <mergeCell ref="A20:B20"/>
    <mergeCell ref="A22:B22"/>
    <mergeCell ref="A23:B23"/>
    <mergeCell ref="A24:B24"/>
    <mergeCell ref="A9:C9"/>
    <mergeCell ref="A1:C1"/>
    <mergeCell ref="A2:C3"/>
    <mergeCell ref="A16:C16"/>
    <mergeCell ref="A18:B18"/>
    <mergeCell ref="A19:B19"/>
    <mergeCell ref="A5:C5"/>
    <mergeCell ref="A6:B6"/>
    <mergeCell ref="A68:B68"/>
    <mergeCell ref="A67:B67"/>
    <mergeCell ref="A66:B66"/>
    <mergeCell ref="A65:B65"/>
    <mergeCell ref="A64:B64"/>
    <mergeCell ref="A75:C75"/>
    <mergeCell ref="A76:B76"/>
    <mergeCell ref="A77:B77"/>
    <mergeCell ref="A78:B78"/>
    <mergeCell ref="A71:C71"/>
    <mergeCell ref="A72:B72"/>
    <mergeCell ref="A73:C73"/>
    <mergeCell ref="A46:B46"/>
    <mergeCell ref="A47:B47"/>
    <mergeCell ref="A48:B48"/>
    <mergeCell ref="A49:B49"/>
    <mergeCell ref="A50:B50"/>
    <mergeCell ref="A52:B52"/>
    <mergeCell ref="A53:B53"/>
    <mergeCell ref="A54:B54"/>
    <mergeCell ref="A63:C63"/>
    <mergeCell ref="A60:B60"/>
    <mergeCell ref="A59:B59"/>
    <mergeCell ref="A58:B58"/>
    <mergeCell ref="A57:C57"/>
  </mergeCells>
  <phoneticPr fontId="12" type="noConversion"/>
  <dataValidations count="13">
    <dataValidation type="list" allowBlank="1" showInputMessage="1" showErrorMessage="1" sqref="C11" xr:uid="{00000000-0002-0000-0200-000000000000}">
      <formula1>$D$11:$R$11</formula1>
    </dataValidation>
    <dataValidation type="list" allowBlank="1" showInputMessage="1" showErrorMessage="1" sqref="C12" xr:uid="{00000000-0002-0000-0200-000001000000}">
      <formula1>$D$12:$J$12</formula1>
    </dataValidation>
    <dataValidation type="list" allowBlank="1" showInputMessage="1" showErrorMessage="1" sqref="C10" xr:uid="{00000000-0002-0000-0200-000002000000}">
      <formula1>$D$10:$M$10</formula1>
    </dataValidation>
    <dataValidation type="list" allowBlank="1" showInputMessage="1" showErrorMessage="1" sqref="C13" xr:uid="{00000000-0002-0000-0200-000003000000}">
      <formula1>$D$13:$O$13</formula1>
    </dataValidation>
    <dataValidation type="list" allowBlank="1" showInputMessage="1" showErrorMessage="1" sqref="C67" xr:uid="{00000000-0002-0000-0200-000004000000}">
      <formula1>$D$67:$X$67</formula1>
    </dataValidation>
    <dataValidation type="list" allowBlank="1" showInputMessage="1" showErrorMessage="1" sqref="C68" xr:uid="{00000000-0002-0000-0200-000005000000}">
      <formula1>$D$68:$S$68</formula1>
    </dataValidation>
    <dataValidation type="list" allowBlank="1" showInputMessage="1" showErrorMessage="1" sqref="C18:C20" xr:uid="{00000000-0002-0000-0200-000006000000}">
      <formula1>$D$18:$AG$18</formula1>
    </dataValidation>
    <dataValidation type="list" allowBlank="1" showInputMessage="1" showErrorMessage="1" sqref="C22:C24" xr:uid="{00000000-0002-0000-0200-000007000000}">
      <formula1>$D$22:$AG$22</formula1>
    </dataValidation>
    <dataValidation type="list" allowBlank="1" showInputMessage="1" showErrorMessage="1" sqref="C46" xr:uid="{00000000-0002-0000-0200-000008000000}">
      <formula1>$D$46:$R$46</formula1>
    </dataValidation>
    <dataValidation type="list" allowBlank="1" showInputMessage="1" showErrorMessage="1" sqref="C48" xr:uid="{00000000-0002-0000-0200-000009000000}">
      <formula1>$D$48:$R$48</formula1>
    </dataValidation>
    <dataValidation type="list" allowBlank="1" showInputMessage="1" showErrorMessage="1" sqref="C44 C32 C34 C36 C38 C40 C42" xr:uid="{00000000-0002-0000-0200-00000A000000}">
      <formula1>$D$32:$X$32</formula1>
    </dataValidation>
    <dataValidation type="list" allowBlank="1" showInputMessage="1" showErrorMessage="1" sqref="C65" xr:uid="{00000000-0002-0000-0200-00000B000000}">
      <formula1>$D$65:$W$65</formula1>
    </dataValidation>
    <dataValidation type="list" allowBlank="1" showInputMessage="1" showErrorMessage="1" sqref="C66" xr:uid="{00000000-0002-0000-0200-00000C000000}">
      <formula1>$D$66:$W$66</formula1>
    </dataValidation>
  </dataValidations>
  <pageMargins left="0.7" right="0.7" top="0.75" bottom="0.75" header="0.3" footer="0.3"/>
  <pageSetup scale="65" orientation="portrait" horizontalDpi="4294967292" verticalDpi="4294967292" r:id="rId1"/>
  <rowBreaks count="1" manualBreakCount="1">
    <brk id="44" max="2" man="1"/>
  </rowBreaks>
  <extLst>
    <ext xmlns:mx="http://schemas.microsoft.com/office/mac/excel/2008/main" uri="{64002731-A6B0-56B0-2670-7721B7C09600}">
      <mx:PLV Mode="0" OnePage="0" WScale="65"/>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K697"/>
  <sheetViews>
    <sheetView topLeftCell="A3" zoomScale="70" zoomScaleNormal="70" zoomScalePageLayoutView="130" workbookViewId="0">
      <selection activeCell="F21" sqref="F21"/>
    </sheetView>
  </sheetViews>
  <sheetFormatPr defaultColWidth="11.453125" defaultRowHeight="14.5" x14ac:dyDescent="0.35"/>
  <cols>
    <col min="1" max="1" width="98.7265625" customWidth="1"/>
    <col min="2" max="2" width="17.453125" customWidth="1"/>
    <col min="3" max="89" width="11.453125" style="2"/>
  </cols>
  <sheetData>
    <row r="1" spans="1:89" ht="18.5" x14ac:dyDescent="0.45">
      <c r="A1" s="159" t="s">
        <v>112</v>
      </c>
      <c r="B1" s="159"/>
      <c r="BU1"/>
      <c r="BV1"/>
      <c r="BW1"/>
      <c r="BX1"/>
      <c r="BY1"/>
      <c r="BZ1"/>
      <c r="CA1"/>
      <c r="CB1"/>
      <c r="CC1"/>
      <c r="CD1"/>
      <c r="CE1"/>
      <c r="CF1"/>
      <c r="CG1"/>
      <c r="CH1"/>
      <c r="CI1"/>
      <c r="CJ1"/>
      <c r="CK1"/>
    </row>
    <row r="2" spans="1:89" ht="54.75" customHeight="1" x14ac:dyDescent="0.35">
      <c r="A2" s="190" t="s">
        <v>83</v>
      </c>
      <c r="B2" s="190"/>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row>
    <row r="3" spans="1:89" ht="13.5" customHeight="1" thickBot="1" x14ac:dyDescent="0.4">
      <c r="A3" s="41"/>
      <c r="B3" s="41"/>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row>
    <row r="4" spans="1:89" ht="17" x14ac:dyDescent="0.4">
      <c r="A4" s="20" t="s">
        <v>47</v>
      </c>
      <c r="B4" s="12"/>
    </row>
    <row r="5" spans="1:89" x14ac:dyDescent="0.35">
      <c r="A5" s="21" t="s">
        <v>41</v>
      </c>
      <c r="B5" s="95">
        <v>0</v>
      </c>
    </row>
    <row r="6" spans="1:89" x14ac:dyDescent="0.35">
      <c r="A6" s="21" t="s">
        <v>42</v>
      </c>
      <c r="B6" s="95">
        <v>1400</v>
      </c>
    </row>
    <row r="7" spans="1:89" ht="15" thickBot="1" x14ac:dyDescent="0.4">
      <c r="A7" s="18" t="s">
        <v>43</v>
      </c>
      <c r="B7" s="96">
        <v>400</v>
      </c>
    </row>
    <row r="8" spans="1:89" ht="15" thickBot="1" x14ac:dyDescent="0.4">
      <c r="A8" s="22"/>
      <c r="B8" s="23"/>
    </row>
    <row r="9" spans="1:89" ht="17" x14ac:dyDescent="0.4">
      <c r="A9" s="20" t="s">
        <v>40</v>
      </c>
      <c r="B9" s="12"/>
    </row>
    <row r="10" spans="1:89" s="2" customFormat="1" x14ac:dyDescent="0.35">
      <c r="A10" s="16" t="s">
        <v>54</v>
      </c>
      <c r="B10" s="95">
        <v>0.02</v>
      </c>
    </row>
    <row r="11" spans="1:89" x14ac:dyDescent="0.35">
      <c r="A11" s="14" t="s">
        <v>55</v>
      </c>
      <c r="B11" s="95">
        <v>0.03</v>
      </c>
    </row>
    <row r="12" spans="1:89" ht="15" thickBot="1" x14ac:dyDescent="0.4">
      <c r="A12" s="17" t="s">
        <v>56</v>
      </c>
      <c r="B12" s="104">
        <v>0.05</v>
      </c>
    </row>
    <row r="13" spans="1:89" ht="15" thickBot="1" x14ac:dyDescent="0.4">
      <c r="A13" s="22"/>
      <c r="B13" s="23"/>
    </row>
    <row r="14" spans="1:89" ht="17" x14ac:dyDescent="0.4">
      <c r="A14" s="33" t="s">
        <v>14</v>
      </c>
      <c r="B14" s="12"/>
    </row>
    <row r="15" spans="1:89" x14ac:dyDescent="0.35">
      <c r="A15" s="105" t="s">
        <v>15</v>
      </c>
      <c r="B15" s="106"/>
    </row>
    <row r="16" spans="1:89" x14ac:dyDescent="0.35">
      <c r="A16" s="107" t="s">
        <v>0</v>
      </c>
      <c r="B16" s="108">
        <v>2.4624999999999999</v>
      </c>
    </row>
    <row r="17" spans="1:2" x14ac:dyDescent="0.35">
      <c r="A17" s="107" t="s">
        <v>1</v>
      </c>
      <c r="B17" s="108">
        <v>2.415</v>
      </c>
    </row>
    <row r="18" spans="1:2" x14ac:dyDescent="0.35">
      <c r="A18" s="105" t="s">
        <v>17</v>
      </c>
      <c r="B18" s="109"/>
    </row>
    <row r="19" spans="1:2" x14ac:dyDescent="0.35">
      <c r="A19" s="107" t="s">
        <v>0</v>
      </c>
      <c r="B19" s="108">
        <v>4.3174999999999999</v>
      </c>
    </row>
    <row r="20" spans="1:2" x14ac:dyDescent="0.35">
      <c r="A20" s="107" t="s">
        <v>1</v>
      </c>
      <c r="B20" s="108">
        <v>4.25</v>
      </c>
    </row>
    <row r="21" spans="1:2" x14ac:dyDescent="0.35">
      <c r="A21" s="105" t="s">
        <v>16</v>
      </c>
      <c r="B21" s="109"/>
    </row>
    <row r="22" spans="1:2" x14ac:dyDescent="0.35">
      <c r="A22" s="107" t="s">
        <v>0</v>
      </c>
      <c r="B22" s="108">
        <v>1.02</v>
      </c>
    </row>
    <row r="23" spans="1:2" ht="15" thickBot="1" x14ac:dyDescent="0.4">
      <c r="A23" s="110" t="s">
        <v>1</v>
      </c>
      <c r="B23" s="111">
        <v>0.99750000000000005</v>
      </c>
    </row>
    <row r="24" spans="1:2" x14ac:dyDescent="0.35">
      <c r="A24" s="191" t="s">
        <v>132</v>
      </c>
      <c r="B24" s="192"/>
    </row>
    <row r="25" spans="1:2" s="2" customFormat="1" ht="15" thickBot="1" x14ac:dyDescent="0.4">
      <c r="A25" s="193" t="s">
        <v>131</v>
      </c>
      <c r="B25" s="194"/>
    </row>
    <row r="26" spans="1:2" s="2" customFormat="1" x14ac:dyDescent="0.35"/>
    <row r="27" spans="1:2" s="2" customFormat="1" x14ac:dyDescent="0.35"/>
    <row r="28" spans="1:2" s="2" customFormat="1" x14ac:dyDescent="0.35"/>
    <row r="29" spans="1:2" s="2" customFormat="1" x14ac:dyDescent="0.35"/>
    <row r="30" spans="1:2" s="2" customFormat="1" x14ac:dyDescent="0.35"/>
    <row r="31" spans="1:2" s="2" customFormat="1" x14ac:dyDescent="0.35"/>
    <row r="32" spans="1:2" s="2" customFormat="1" x14ac:dyDescent="0.35"/>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row r="256" s="2" customFormat="1" x14ac:dyDescent="0.35"/>
    <row r="257" s="2" customFormat="1" x14ac:dyDescent="0.35"/>
    <row r="258" s="2" customFormat="1" x14ac:dyDescent="0.35"/>
    <row r="259" s="2" customFormat="1" x14ac:dyDescent="0.35"/>
    <row r="260" s="2" customFormat="1" x14ac:dyDescent="0.35"/>
    <row r="261" s="2" customFormat="1" x14ac:dyDescent="0.35"/>
    <row r="262" s="2" customFormat="1" x14ac:dyDescent="0.35"/>
    <row r="263" s="2" customFormat="1" x14ac:dyDescent="0.35"/>
    <row r="264" s="2" customFormat="1" x14ac:dyDescent="0.35"/>
    <row r="265" s="2" customFormat="1" x14ac:dyDescent="0.35"/>
    <row r="266" s="2" customFormat="1" x14ac:dyDescent="0.35"/>
    <row r="267" s="2" customFormat="1" x14ac:dyDescent="0.35"/>
    <row r="268" s="2" customFormat="1" x14ac:dyDescent="0.35"/>
    <row r="269" s="2" customFormat="1" x14ac:dyDescent="0.35"/>
    <row r="270" s="2" customFormat="1" x14ac:dyDescent="0.35"/>
    <row r="271" s="2" customFormat="1" x14ac:dyDescent="0.35"/>
    <row r="272" s="2" customFormat="1" x14ac:dyDescent="0.35"/>
    <row r="273" s="2" customFormat="1" x14ac:dyDescent="0.35"/>
    <row r="274" s="2" customFormat="1" x14ac:dyDescent="0.35"/>
    <row r="275" s="2" customFormat="1" x14ac:dyDescent="0.35"/>
    <row r="276" s="2" customFormat="1" x14ac:dyDescent="0.35"/>
    <row r="277" s="2" customFormat="1" x14ac:dyDescent="0.35"/>
    <row r="278" s="2" customFormat="1" x14ac:dyDescent="0.35"/>
    <row r="279" s="2" customFormat="1" x14ac:dyDescent="0.35"/>
    <row r="280" s="2" customFormat="1" x14ac:dyDescent="0.35"/>
    <row r="281" s="2" customFormat="1" x14ac:dyDescent="0.35"/>
    <row r="282" s="2" customFormat="1" x14ac:dyDescent="0.35"/>
    <row r="283" s="2" customFormat="1" x14ac:dyDescent="0.35"/>
    <row r="284" s="2" customFormat="1" x14ac:dyDescent="0.35"/>
    <row r="285" s="2" customFormat="1" x14ac:dyDescent="0.35"/>
    <row r="286" s="2" customFormat="1" x14ac:dyDescent="0.35"/>
    <row r="287" s="2" customFormat="1" x14ac:dyDescent="0.35"/>
    <row r="288" s="2" customFormat="1" x14ac:dyDescent="0.35"/>
    <row r="289" s="2" customFormat="1" x14ac:dyDescent="0.35"/>
    <row r="290" s="2" customFormat="1" x14ac:dyDescent="0.35"/>
    <row r="291" s="2" customFormat="1" x14ac:dyDescent="0.35"/>
    <row r="292" s="2" customFormat="1" x14ac:dyDescent="0.35"/>
    <row r="293" s="2" customFormat="1" x14ac:dyDescent="0.35"/>
    <row r="294" s="2" customFormat="1" x14ac:dyDescent="0.35"/>
    <row r="295" s="2" customFormat="1" x14ac:dyDescent="0.35"/>
    <row r="296" s="2" customFormat="1" x14ac:dyDescent="0.35"/>
    <row r="297" s="2" customFormat="1" x14ac:dyDescent="0.35"/>
    <row r="298" s="2" customFormat="1" x14ac:dyDescent="0.35"/>
    <row r="299" s="2" customFormat="1" x14ac:dyDescent="0.35"/>
    <row r="300" s="2" customFormat="1" x14ac:dyDescent="0.35"/>
    <row r="301" s="2" customFormat="1" x14ac:dyDescent="0.35"/>
    <row r="302" s="2" customFormat="1" x14ac:dyDescent="0.35"/>
    <row r="303" s="2" customFormat="1" x14ac:dyDescent="0.35"/>
    <row r="304" s="2" customFormat="1" x14ac:dyDescent="0.35"/>
    <row r="305" s="2" customFormat="1" x14ac:dyDescent="0.35"/>
    <row r="306" s="2" customFormat="1" x14ac:dyDescent="0.35"/>
    <row r="307" s="2" customFormat="1" x14ac:dyDescent="0.35"/>
    <row r="308" s="2" customFormat="1" x14ac:dyDescent="0.35"/>
    <row r="309" s="2" customFormat="1" x14ac:dyDescent="0.35"/>
    <row r="310" s="2" customFormat="1" x14ac:dyDescent="0.35"/>
    <row r="311" s="2" customFormat="1" x14ac:dyDescent="0.35"/>
    <row r="312" s="2" customFormat="1" x14ac:dyDescent="0.35"/>
    <row r="313" s="2" customFormat="1" x14ac:dyDescent="0.35"/>
    <row r="314" s="2" customFormat="1" x14ac:dyDescent="0.35"/>
    <row r="315" s="2" customFormat="1" x14ac:dyDescent="0.35"/>
    <row r="316" s="2" customFormat="1" x14ac:dyDescent="0.35"/>
    <row r="317" s="2" customFormat="1" x14ac:dyDescent="0.35"/>
    <row r="318" s="2" customFormat="1" x14ac:dyDescent="0.35"/>
    <row r="319" s="2" customFormat="1" x14ac:dyDescent="0.35"/>
    <row r="320" s="2" customFormat="1" x14ac:dyDescent="0.35"/>
    <row r="321" s="2" customFormat="1" x14ac:dyDescent="0.35"/>
    <row r="322" s="2" customFormat="1" x14ac:dyDescent="0.35"/>
    <row r="323" s="2" customFormat="1" x14ac:dyDescent="0.35"/>
    <row r="324" s="2" customFormat="1" x14ac:dyDescent="0.35"/>
    <row r="325" s="2" customFormat="1" x14ac:dyDescent="0.35"/>
    <row r="326" s="2" customFormat="1" x14ac:dyDescent="0.35"/>
    <row r="327" s="2" customFormat="1" x14ac:dyDescent="0.35"/>
    <row r="328" s="2" customFormat="1" x14ac:dyDescent="0.35"/>
    <row r="329" s="2" customFormat="1" x14ac:dyDescent="0.35"/>
    <row r="330" s="2" customFormat="1" x14ac:dyDescent="0.35"/>
    <row r="331" s="2" customFormat="1" x14ac:dyDescent="0.35"/>
    <row r="332" s="2" customFormat="1" x14ac:dyDescent="0.35"/>
    <row r="333" s="2" customFormat="1" x14ac:dyDescent="0.35"/>
    <row r="334" s="2" customFormat="1" x14ac:dyDescent="0.35"/>
    <row r="335" s="2" customFormat="1" x14ac:dyDescent="0.35"/>
    <row r="336" s="2" customFormat="1" x14ac:dyDescent="0.35"/>
    <row r="337" s="2" customFormat="1" x14ac:dyDescent="0.35"/>
    <row r="338" s="2" customFormat="1" x14ac:dyDescent="0.35"/>
    <row r="339" s="2" customFormat="1" x14ac:dyDescent="0.35"/>
    <row r="340" s="2" customFormat="1" x14ac:dyDescent="0.35"/>
    <row r="341" s="2" customFormat="1" x14ac:dyDescent="0.35"/>
    <row r="342" s="2" customFormat="1" x14ac:dyDescent="0.35"/>
    <row r="343" s="2" customFormat="1" x14ac:dyDescent="0.35"/>
    <row r="344" s="2" customFormat="1" x14ac:dyDescent="0.35"/>
    <row r="345" s="2" customFormat="1" x14ac:dyDescent="0.35"/>
    <row r="346" s="2" customFormat="1" x14ac:dyDescent="0.35"/>
    <row r="347" s="2" customFormat="1" x14ac:dyDescent="0.35"/>
    <row r="348" s="2" customFormat="1" x14ac:dyDescent="0.35"/>
    <row r="349" s="2" customFormat="1" x14ac:dyDescent="0.35"/>
    <row r="350" s="2" customFormat="1" x14ac:dyDescent="0.35"/>
    <row r="351" s="2" customFormat="1" x14ac:dyDescent="0.35"/>
    <row r="352" s="2" customFormat="1" x14ac:dyDescent="0.35"/>
    <row r="353" s="2" customFormat="1" x14ac:dyDescent="0.35"/>
    <row r="354" s="2" customFormat="1" x14ac:dyDescent="0.35"/>
    <row r="355" s="2" customFormat="1" x14ac:dyDescent="0.35"/>
    <row r="356" s="2" customFormat="1" x14ac:dyDescent="0.35"/>
    <row r="357" s="2" customFormat="1" x14ac:dyDescent="0.35"/>
    <row r="358" s="2" customFormat="1" x14ac:dyDescent="0.35"/>
    <row r="359" s="2" customFormat="1" x14ac:dyDescent="0.35"/>
    <row r="360" s="2" customFormat="1" x14ac:dyDescent="0.35"/>
    <row r="361" s="2" customFormat="1" x14ac:dyDescent="0.35"/>
    <row r="362" s="2" customFormat="1" x14ac:dyDescent="0.35"/>
    <row r="363" s="2" customFormat="1" x14ac:dyDescent="0.35"/>
    <row r="364" s="2" customFormat="1" x14ac:dyDescent="0.35"/>
    <row r="365" s="2" customFormat="1" x14ac:dyDescent="0.35"/>
    <row r="366" s="2" customFormat="1" x14ac:dyDescent="0.35"/>
    <row r="367" s="2" customFormat="1" x14ac:dyDescent="0.35"/>
    <row r="368" s="2" customFormat="1" x14ac:dyDescent="0.35"/>
    <row r="369" s="2" customFormat="1" x14ac:dyDescent="0.35"/>
    <row r="370" s="2" customFormat="1" x14ac:dyDescent="0.35"/>
    <row r="371" s="2" customFormat="1" x14ac:dyDescent="0.35"/>
    <row r="372" s="2" customFormat="1" x14ac:dyDescent="0.35"/>
    <row r="373" s="2" customFormat="1" x14ac:dyDescent="0.35"/>
    <row r="374" s="2" customFormat="1" x14ac:dyDescent="0.35"/>
    <row r="375" s="2" customFormat="1" x14ac:dyDescent="0.35"/>
    <row r="376" s="2" customFormat="1" x14ac:dyDescent="0.35"/>
    <row r="377" s="2" customFormat="1" x14ac:dyDescent="0.35"/>
    <row r="378" s="2" customFormat="1" x14ac:dyDescent="0.35"/>
    <row r="379" s="2" customFormat="1" x14ac:dyDescent="0.35"/>
    <row r="380" s="2" customFormat="1" x14ac:dyDescent="0.35"/>
    <row r="381" s="2" customFormat="1" x14ac:dyDescent="0.35"/>
    <row r="382" s="2" customFormat="1" x14ac:dyDescent="0.35"/>
    <row r="383" s="2" customFormat="1" x14ac:dyDescent="0.35"/>
    <row r="384" s="2" customFormat="1" x14ac:dyDescent="0.35"/>
    <row r="385" s="2" customFormat="1" x14ac:dyDescent="0.35"/>
    <row r="386" s="2" customFormat="1" x14ac:dyDescent="0.35"/>
    <row r="387" s="2" customFormat="1" x14ac:dyDescent="0.35"/>
    <row r="388" s="2" customFormat="1" x14ac:dyDescent="0.35"/>
    <row r="389" s="2" customFormat="1" x14ac:dyDescent="0.35"/>
    <row r="390" s="2" customFormat="1" x14ac:dyDescent="0.35"/>
    <row r="391" s="2" customFormat="1" x14ac:dyDescent="0.35"/>
    <row r="392" s="2" customFormat="1" x14ac:dyDescent="0.35"/>
    <row r="393" s="2" customFormat="1" x14ac:dyDescent="0.35"/>
    <row r="394" s="2" customFormat="1" x14ac:dyDescent="0.35"/>
    <row r="395" s="2" customFormat="1" x14ac:dyDescent="0.35"/>
    <row r="396" s="2" customFormat="1" x14ac:dyDescent="0.35"/>
    <row r="397" s="2" customFormat="1" x14ac:dyDescent="0.35"/>
    <row r="398" s="2" customFormat="1" x14ac:dyDescent="0.35"/>
    <row r="399" s="2" customFormat="1" x14ac:dyDescent="0.35"/>
    <row r="400" s="2" customFormat="1" x14ac:dyDescent="0.35"/>
    <row r="401" s="2" customFormat="1" x14ac:dyDescent="0.35"/>
    <row r="402" s="2" customFormat="1" x14ac:dyDescent="0.35"/>
    <row r="403" s="2" customFormat="1" x14ac:dyDescent="0.35"/>
    <row r="404" s="2" customFormat="1" x14ac:dyDescent="0.35"/>
    <row r="405" s="2" customFormat="1" x14ac:dyDescent="0.35"/>
    <row r="406" s="2" customFormat="1" x14ac:dyDescent="0.35"/>
    <row r="407" s="2" customFormat="1" x14ac:dyDescent="0.35"/>
    <row r="408" s="2" customFormat="1" x14ac:dyDescent="0.35"/>
    <row r="409" s="2" customFormat="1" x14ac:dyDescent="0.35"/>
    <row r="410" s="2" customFormat="1" x14ac:dyDescent="0.35"/>
    <row r="411" s="2" customFormat="1" x14ac:dyDescent="0.35"/>
    <row r="412" s="2" customFormat="1" x14ac:dyDescent="0.35"/>
    <row r="413" s="2" customFormat="1" x14ac:dyDescent="0.35"/>
    <row r="414" s="2" customFormat="1" x14ac:dyDescent="0.35"/>
    <row r="415" s="2" customFormat="1" x14ac:dyDescent="0.35"/>
    <row r="416" s="2" customFormat="1" x14ac:dyDescent="0.35"/>
    <row r="417" s="2" customFormat="1" x14ac:dyDescent="0.35"/>
    <row r="418" s="2" customFormat="1" x14ac:dyDescent="0.35"/>
    <row r="419" s="2" customFormat="1" x14ac:dyDescent="0.35"/>
    <row r="420" s="2" customFormat="1" x14ac:dyDescent="0.35"/>
    <row r="421" s="2" customFormat="1" x14ac:dyDescent="0.35"/>
    <row r="422" s="2" customFormat="1" x14ac:dyDescent="0.35"/>
    <row r="423" s="2" customFormat="1" x14ac:dyDescent="0.35"/>
    <row r="424" s="2" customFormat="1" x14ac:dyDescent="0.35"/>
    <row r="425" s="2" customFormat="1" x14ac:dyDescent="0.35"/>
    <row r="426" s="2" customFormat="1" x14ac:dyDescent="0.35"/>
    <row r="427" s="2" customFormat="1" x14ac:dyDescent="0.35"/>
    <row r="428" s="2" customFormat="1" x14ac:dyDescent="0.35"/>
    <row r="429" s="2" customFormat="1" x14ac:dyDescent="0.35"/>
    <row r="430" s="2" customFormat="1" x14ac:dyDescent="0.35"/>
    <row r="431" s="2" customFormat="1" x14ac:dyDescent="0.35"/>
    <row r="432" s="2" customFormat="1" x14ac:dyDescent="0.35"/>
    <row r="433" s="2" customFormat="1" x14ac:dyDescent="0.35"/>
    <row r="434" s="2" customFormat="1" x14ac:dyDescent="0.35"/>
    <row r="435" s="2" customFormat="1" x14ac:dyDescent="0.35"/>
    <row r="436" s="2" customFormat="1" x14ac:dyDescent="0.35"/>
    <row r="437" s="2" customFormat="1" x14ac:dyDescent="0.35"/>
    <row r="438" s="2" customFormat="1" x14ac:dyDescent="0.35"/>
    <row r="439" s="2" customFormat="1" x14ac:dyDescent="0.35"/>
    <row r="440" s="2" customFormat="1" x14ac:dyDescent="0.35"/>
    <row r="441" s="2" customFormat="1" x14ac:dyDescent="0.35"/>
    <row r="442" s="2" customFormat="1" x14ac:dyDescent="0.35"/>
    <row r="443" s="2" customFormat="1" x14ac:dyDescent="0.35"/>
    <row r="444" s="2" customFormat="1" x14ac:dyDescent="0.35"/>
    <row r="445" s="2" customFormat="1" x14ac:dyDescent="0.35"/>
    <row r="446" s="2" customFormat="1" x14ac:dyDescent="0.35"/>
    <row r="447" s="2" customFormat="1" x14ac:dyDescent="0.35"/>
    <row r="448" s="2" customFormat="1" x14ac:dyDescent="0.35"/>
    <row r="449" s="2" customFormat="1" x14ac:dyDescent="0.35"/>
    <row r="450" s="2" customFormat="1" x14ac:dyDescent="0.35"/>
    <row r="451" s="2" customFormat="1" x14ac:dyDescent="0.35"/>
    <row r="452" s="2" customFormat="1" x14ac:dyDescent="0.35"/>
    <row r="453" s="2" customFormat="1" x14ac:dyDescent="0.35"/>
    <row r="454" s="2" customFormat="1" x14ac:dyDescent="0.35"/>
    <row r="455" s="2" customFormat="1" x14ac:dyDescent="0.35"/>
    <row r="456" s="2" customFormat="1" x14ac:dyDescent="0.35"/>
    <row r="457" s="2" customFormat="1" x14ac:dyDescent="0.35"/>
    <row r="458" s="2" customFormat="1" x14ac:dyDescent="0.35"/>
    <row r="459" s="2" customFormat="1" x14ac:dyDescent="0.35"/>
    <row r="460" s="2" customFormat="1" x14ac:dyDescent="0.35"/>
    <row r="461" s="2" customFormat="1" x14ac:dyDescent="0.35"/>
    <row r="462" s="2" customFormat="1" x14ac:dyDescent="0.35"/>
    <row r="463" s="2" customFormat="1" x14ac:dyDescent="0.35"/>
    <row r="464" s="2" customFormat="1" x14ac:dyDescent="0.35"/>
    <row r="465" s="2" customFormat="1" x14ac:dyDescent="0.35"/>
    <row r="466" s="2" customFormat="1" x14ac:dyDescent="0.35"/>
    <row r="467" s="2" customFormat="1" x14ac:dyDescent="0.35"/>
    <row r="468" s="2" customFormat="1" x14ac:dyDescent="0.35"/>
    <row r="469" s="2" customFormat="1" x14ac:dyDescent="0.35"/>
    <row r="470" s="2" customFormat="1" x14ac:dyDescent="0.35"/>
    <row r="471" s="2" customFormat="1" x14ac:dyDescent="0.35"/>
    <row r="472" s="2" customFormat="1" x14ac:dyDescent="0.35"/>
    <row r="473" s="2" customFormat="1" x14ac:dyDescent="0.35"/>
    <row r="474" s="2" customFormat="1" x14ac:dyDescent="0.35"/>
    <row r="475" s="2" customFormat="1" x14ac:dyDescent="0.35"/>
    <row r="476" s="2" customFormat="1" x14ac:dyDescent="0.35"/>
    <row r="477" s="2" customFormat="1" x14ac:dyDescent="0.35"/>
    <row r="478" s="2" customFormat="1" x14ac:dyDescent="0.35"/>
    <row r="479" s="2" customFormat="1" x14ac:dyDescent="0.35"/>
    <row r="480" s="2" customFormat="1" x14ac:dyDescent="0.35"/>
    <row r="481" s="2" customFormat="1" x14ac:dyDescent="0.35"/>
    <row r="482" s="2" customFormat="1" x14ac:dyDescent="0.35"/>
    <row r="483" s="2" customFormat="1" x14ac:dyDescent="0.35"/>
    <row r="484" s="2" customFormat="1" x14ac:dyDescent="0.35"/>
    <row r="485" s="2" customFormat="1" x14ac:dyDescent="0.35"/>
    <row r="486" s="2" customFormat="1" x14ac:dyDescent="0.35"/>
    <row r="487" s="2" customFormat="1" x14ac:dyDescent="0.35"/>
    <row r="488" s="2" customFormat="1" x14ac:dyDescent="0.35"/>
    <row r="489" s="2" customFormat="1" x14ac:dyDescent="0.35"/>
    <row r="490" s="2" customFormat="1" x14ac:dyDescent="0.35"/>
    <row r="491" s="2" customFormat="1" x14ac:dyDescent="0.35"/>
    <row r="492" s="2" customFormat="1" x14ac:dyDescent="0.35"/>
    <row r="493" s="2" customFormat="1" x14ac:dyDescent="0.35"/>
    <row r="494" s="2" customFormat="1" x14ac:dyDescent="0.35"/>
    <row r="495" s="2" customFormat="1" x14ac:dyDescent="0.35"/>
    <row r="496" s="2" customFormat="1" x14ac:dyDescent="0.35"/>
    <row r="497" s="2" customFormat="1" x14ac:dyDescent="0.35"/>
    <row r="498" s="2" customFormat="1" x14ac:dyDescent="0.35"/>
    <row r="499" s="2" customFormat="1" x14ac:dyDescent="0.35"/>
    <row r="500" s="2" customFormat="1" x14ac:dyDescent="0.35"/>
    <row r="501" s="2" customFormat="1" x14ac:dyDescent="0.35"/>
    <row r="502" s="2" customFormat="1" x14ac:dyDescent="0.35"/>
    <row r="503" s="2" customFormat="1" x14ac:dyDescent="0.35"/>
    <row r="504" s="2" customFormat="1" x14ac:dyDescent="0.35"/>
    <row r="505" s="2" customFormat="1" x14ac:dyDescent="0.35"/>
    <row r="506" s="2" customFormat="1" x14ac:dyDescent="0.35"/>
    <row r="507" s="2" customFormat="1" x14ac:dyDescent="0.35"/>
    <row r="508" s="2" customFormat="1" x14ac:dyDescent="0.35"/>
    <row r="509" s="2" customFormat="1" x14ac:dyDescent="0.35"/>
    <row r="510" s="2" customFormat="1" x14ac:dyDescent="0.35"/>
    <row r="511" s="2" customFormat="1" x14ac:dyDescent="0.35"/>
    <row r="512" s="2" customFormat="1" x14ac:dyDescent="0.35"/>
    <row r="513" s="2" customFormat="1" x14ac:dyDescent="0.35"/>
    <row r="514" s="2" customFormat="1" x14ac:dyDescent="0.35"/>
    <row r="515" s="2" customFormat="1" x14ac:dyDescent="0.35"/>
    <row r="516" s="2" customFormat="1" x14ac:dyDescent="0.35"/>
    <row r="517" s="2" customFormat="1" x14ac:dyDescent="0.35"/>
    <row r="518" s="2" customFormat="1" x14ac:dyDescent="0.35"/>
    <row r="519" s="2" customFormat="1" x14ac:dyDescent="0.35"/>
    <row r="520" s="2" customFormat="1" x14ac:dyDescent="0.35"/>
    <row r="521" s="2" customFormat="1" x14ac:dyDescent="0.35"/>
    <row r="522" s="2" customFormat="1" x14ac:dyDescent="0.35"/>
    <row r="523" s="2" customFormat="1" x14ac:dyDescent="0.35"/>
    <row r="524" s="2" customFormat="1" x14ac:dyDescent="0.35"/>
    <row r="525" s="2" customFormat="1" x14ac:dyDescent="0.35"/>
    <row r="526" s="2" customFormat="1" x14ac:dyDescent="0.35"/>
    <row r="527" s="2" customFormat="1" x14ac:dyDescent="0.35"/>
    <row r="528" s="2" customFormat="1" x14ac:dyDescent="0.35"/>
    <row r="529" s="2" customFormat="1" x14ac:dyDescent="0.35"/>
    <row r="530" s="2" customFormat="1" x14ac:dyDescent="0.35"/>
    <row r="531" s="2" customFormat="1" x14ac:dyDescent="0.35"/>
    <row r="532" s="2" customFormat="1" x14ac:dyDescent="0.35"/>
    <row r="533" s="2" customFormat="1" x14ac:dyDescent="0.35"/>
    <row r="534" s="2" customFormat="1" x14ac:dyDescent="0.35"/>
    <row r="535" s="2" customFormat="1" x14ac:dyDescent="0.35"/>
    <row r="536" s="2" customFormat="1" x14ac:dyDescent="0.35"/>
    <row r="537" s="2" customFormat="1" x14ac:dyDescent="0.35"/>
    <row r="538" s="2" customFormat="1" x14ac:dyDescent="0.35"/>
    <row r="539" s="2" customFormat="1" x14ac:dyDescent="0.35"/>
    <row r="540" s="2" customFormat="1" x14ac:dyDescent="0.35"/>
    <row r="541" s="2" customFormat="1" x14ac:dyDescent="0.35"/>
    <row r="542" s="2" customFormat="1" x14ac:dyDescent="0.35"/>
    <row r="543" s="2" customFormat="1" x14ac:dyDescent="0.35"/>
    <row r="544" s="2" customFormat="1" x14ac:dyDescent="0.35"/>
    <row r="545" s="2" customFormat="1" x14ac:dyDescent="0.35"/>
    <row r="546" s="2" customFormat="1" x14ac:dyDescent="0.35"/>
    <row r="547" s="2" customFormat="1" x14ac:dyDescent="0.35"/>
    <row r="548" s="2" customFormat="1" x14ac:dyDescent="0.35"/>
    <row r="549" s="2" customFormat="1" x14ac:dyDescent="0.35"/>
    <row r="550" s="2" customFormat="1" x14ac:dyDescent="0.35"/>
    <row r="551" s="2" customFormat="1" x14ac:dyDescent="0.35"/>
    <row r="552" s="2" customFormat="1" x14ac:dyDescent="0.35"/>
    <row r="553" s="2" customFormat="1" x14ac:dyDescent="0.35"/>
    <row r="554" s="2" customFormat="1" x14ac:dyDescent="0.35"/>
    <row r="555" s="2" customFormat="1" x14ac:dyDescent="0.35"/>
    <row r="556" s="2" customFormat="1" x14ac:dyDescent="0.35"/>
    <row r="557" s="2" customFormat="1" x14ac:dyDescent="0.35"/>
    <row r="558" s="2" customFormat="1" x14ac:dyDescent="0.35"/>
    <row r="559" s="2" customFormat="1" x14ac:dyDescent="0.35"/>
    <row r="560" s="2" customFormat="1" x14ac:dyDescent="0.35"/>
    <row r="561" s="2" customFormat="1" x14ac:dyDescent="0.35"/>
    <row r="562" s="2" customFormat="1" x14ac:dyDescent="0.35"/>
    <row r="563" s="2" customFormat="1" x14ac:dyDescent="0.35"/>
    <row r="564" s="2" customFormat="1" x14ac:dyDescent="0.35"/>
    <row r="565" s="2" customFormat="1" x14ac:dyDescent="0.35"/>
    <row r="566" s="2" customFormat="1" x14ac:dyDescent="0.35"/>
    <row r="567" s="2" customFormat="1" x14ac:dyDescent="0.35"/>
    <row r="568" s="2" customFormat="1" x14ac:dyDescent="0.35"/>
    <row r="569" s="2" customFormat="1" x14ac:dyDescent="0.35"/>
    <row r="570" s="2" customFormat="1" x14ac:dyDescent="0.35"/>
    <row r="571" s="2" customFormat="1" x14ac:dyDescent="0.35"/>
    <row r="572" s="2" customFormat="1" x14ac:dyDescent="0.35"/>
    <row r="573" s="2" customFormat="1" x14ac:dyDescent="0.35"/>
    <row r="574" s="2" customFormat="1" x14ac:dyDescent="0.35"/>
    <row r="575" s="2" customFormat="1" x14ac:dyDescent="0.35"/>
    <row r="576" s="2" customFormat="1" x14ac:dyDescent="0.35"/>
    <row r="577" s="2" customFormat="1" x14ac:dyDescent="0.35"/>
    <row r="578" s="2" customFormat="1" x14ac:dyDescent="0.35"/>
    <row r="579" s="2" customFormat="1" x14ac:dyDescent="0.35"/>
    <row r="580" s="2" customFormat="1" x14ac:dyDescent="0.35"/>
    <row r="581" s="2" customFormat="1" x14ac:dyDescent="0.35"/>
    <row r="582" s="2" customFormat="1" x14ac:dyDescent="0.35"/>
    <row r="583" s="2" customFormat="1" x14ac:dyDescent="0.35"/>
    <row r="584" s="2" customFormat="1" x14ac:dyDescent="0.35"/>
    <row r="585" s="2" customFormat="1" x14ac:dyDescent="0.35"/>
    <row r="586" s="2" customFormat="1" x14ac:dyDescent="0.35"/>
    <row r="587" s="2" customFormat="1" x14ac:dyDescent="0.35"/>
    <row r="588" s="2" customFormat="1" x14ac:dyDescent="0.35"/>
    <row r="589" s="2" customFormat="1" x14ac:dyDescent="0.35"/>
    <row r="590" s="2" customFormat="1" x14ac:dyDescent="0.35"/>
    <row r="591" s="2" customFormat="1" x14ac:dyDescent="0.35"/>
    <row r="592" s="2" customFormat="1" x14ac:dyDescent="0.35"/>
    <row r="593" s="2" customFormat="1" x14ac:dyDescent="0.35"/>
    <row r="594" s="2" customFormat="1" x14ac:dyDescent="0.35"/>
    <row r="595" s="2" customFormat="1" x14ac:dyDescent="0.35"/>
    <row r="596" s="2" customFormat="1" x14ac:dyDescent="0.35"/>
    <row r="597" s="2" customFormat="1" x14ac:dyDescent="0.35"/>
    <row r="598" s="2" customFormat="1" x14ac:dyDescent="0.35"/>
    <row r="599" s="2" customFormat="1" x14ac:dyDescent="0.35"/>
    <row r="600" s="2" customFormat="1" x14ac:dyDescent="0.35"/>
    <row r="601" s="2" customFormat="1" x14ac:dyDescent="0.35"/>
    <row r="602" s="2" customFormat="1" x14ac:dyDescent="0.35"/>
    <row r="603" s="2" customFormat="1" x14ac:dyDescent="0.35"/>
    <row r="604" s="2" customFormat="1" x14ac:dyDescent="0.35"/>
    <row r="605" s="2" customFormat="1" x14ac:dyDescent="0.35"/>
    <row r="606" s="2" customFormat="1" x14ac:dyDescent="0.35"/>
    <row r="607" s="2" customFormat="1" x14ac:dyDescent="0.35"/>
    <row r="608" s="2" customFormat="1" x14ac:dyDescent="0.35"/>
    <row r="609" s="2" customFormat="1" x14ac:dyDescent="0.35"/>
    <row r="610" s="2" customFormat="1" x14ac:dyDescent="0.35"/>
    <row r="611" s="2" customFormat="1" x14ac:dyDescent="0.35"/>
    <row r="612" s="2" customFormat="1" x14ac:dyDescent="0.35"/>
    <row r="613" s="2" customFormat="1" x14ac:dyDescent="0.35"/>
    <row r="614" s="2" customFormat="1" x14ac:dyDescent="0.35"/>
    <row r="615" s="2" customFormat="1" x14ac:dyDescent="0.35"/>
    <row r="616" s="2" customFormat="1" x14ac:dyDescent="0.35"/>
    <row r="617" s="2" customFormat="1" x14ac:dyDescent="0.35"/>
    <row r="618" s="2" customFormat="1" x14ac:dyDescent="0.35"/>
    <row r="619" s="2" customFormat="1" x14ac:dyDescent="0.35"/>
    <row r="620" s="2" customFormat="1" x14ac:dyDescent="0.35"/>
    <row r="621" s="2" customFormat="1" x14ac:dyDescent="0.35"/>
    <row r="622" s="2" customFormat="1" x14ac:dyDescent="0.35"/>
    <row r="623" s="2" customFormat="1" x14ac:dyDescent="0.35"/>
    <row r="624" s="2" customFormat="1" x14ac:dyDescent="0.35"/>
    <row r="625" s="2" customFormat="1" x14ac:dyDescent="0.35"/>
    <row r="626" s="2" customFormat="1" x14ac:dyDescent="0.35"/>
    <row r="627" s="2" customFormat="1" x14ac:dyDescent="0.35"/>
    <row r="628" s="2" customFormat="1" x14ac:dyDescent="0.35"/>
    <row r="629" s="2" customFormat="1" x14ac:dyDescent="0.35"/>
    <row r="630" s="2" customFormat="1" x14ac:dyDescent="0.35"/>
    <row r="631" s="2" customFormat="1" x14ac:dyDescent="0.35"/>
    <row r="632" s="2" customFormat="1" x14ac:dyDescent="0.35"/>
    <row r="633" s="2" customFormat="1" x14ac:dyDescent="0.35"/>
    <row r="634" s="2" customFormat="1" x14ac:dyDescent="0.35"/>
    <row r="635" s="2" customFormat="1" x14ac:dyDescent="0.35"/>
    <row r="636" s="2" customFormat="1" x14ac:dyDescent="0.35"/>
    <row r="637" s="2" customFormat="1" x14ac:dyDescent="0.35"/>
    <row r="638" s="2" customFormat="1" x14ac:dyDescent="0.35"/>
    <row r="639" s="2" customFormat="1" x14ac:dyDescent="0.35"/>
    <row r="640" s="2" customFormat="1" x14ac:dyDescent="0.35"/>
    <row r="641" s="2" customFormat="1" x14ac:dyDescent="0.35"/>
    <row r="642" s="2" customFormat="1" x14ac:dyDescent="0.35"/>
    <row r="643" s="2" customFormat="1" x14ac:dyDescent="0.35"/>
    <row r="644" s="2" customFormat="1" x14ac:dyDescent="0.35"/>
    <row r="645" s="2" customFormat="1" x14ac:dyDescent="0.35"/>
    <row r="646" s="2" customFormat="1" x14ac:dyDescent="0.35"/>
    <row r="647" s="2" customFormat="1" x14ac:dyDescent="0.35"/>
    <row r="648" s="2" customFormat="1" x14ac:dyDescent="0.35"/>
    <row r="649" s="2" customFormat="1" x14ac:dyDescent="0.35"/>
    <row r="650" s="2" customFormat="1" x14ac:dyDescent="0.35"/>
    <row r="651" s="2" customFormat="1" x14ac:dyDescent="0.35"/>
    <row r="652" s="2" customFormat="1" x14ac:dyDescent="0.35"/>
    <row r="653" s="2" customFormat="1" x14ac:dyDescent="0.35"/>
    <row r="654" s="2" customFormat="1" x14ac:dyDescent="0.35"/>
    <row r="655" s="2" customFormat="1" x14ac:dyDescent="0.35"/>
    <row r="656" s="2" customFormat="1" x14ac:dyDescent="0.35"/>
    <row r="657" s="2" customFormat="1" x14ac:dyDescent="0.35"/>
    <row r="658" s="2" customFormat="1" x14ac:dyDescent="0.35"/>
    <row r="659" s="2" customFormat="1" x14ac:dyDescent="0.35"/>
    <row r="660" s="2" customFormat="1" x14ac:dyDescent="0.35"/>
    <row r="661" s="2" customFormat="1" x14ac:dyDescent="0.35"/>
    <row r="662" s="2" customFormat="1" x14ac:dyDescent="0.35"/>
    <row r="663" s="2" customFormat="1" x14ac:dyDescent="0.35"/>
    <row r="664" s="2" customFormat="1" x14ac:dyDescent="0.35"/>
    <row r="665" s="2" customFormat="1" x14ac:dyDescent="0.35"/>
    <row r="666" s="2" customFormat="1" x14ac:dyDescent="0.35"/>
    <row r="667" s="2" customFormat="1" x14ac:dyDescent="0.35"/>
    <row r="668" s="2" customFormat="1" x14ac:dyDescent="0.35"/>
    <row r="669" s="2" customFormat="1" x14ac:dyDescent="0.35"/>
    <row r="670" s="2" customFormat="1" x14ac:dyDescent="0.35"/>
    <row r="671" s="2" customFormat="1" x14ac:dyDescent="0.35"/>
    <row r="672" s="2" customFormat="1" x14ac:dyDescent="0.35"/>
    <row r="673" s="2" customFormat="1" x14ac:dyDescent="0.35"/>
    <row r="674" s="2" customFormat="1" x14ac:dyDescent="0.35"/>
    <row r="675" s="2" customFormat="1" x14ac:dyDescent="0.35"/>
    <row r="676" s="2" customFormat="1" x14ac:dyDescent="0.35"/>
    <row r="677" s="2" customFormat="1" x14ac:dyDescent="0.35"/>
    <row r="678" s="2" customFormat="1" x14ac:dyDescent="0.35"/>
    <row r="679" s="2" customFormat="1" x14ac:dyDescent="0.35"/>
    <row r="680" s="2" customFormat="1" x14ac:dyDescent="0.35"/>
    <row r="681" s="2" customFormat="1" x14ac:dyDescent="0.35"/>
    <row r="682" s="2" customFormat="1" x14ac:dyDescent="0.35"/>
    <row r="683" s="2" customFormat="1" x14ac:dyDescent="0.35"/>
    <row r="684" s="2" customFormat="1" x14ac:dyDescent="0.35"/>
    <row r="685" s="2" customFormat="1" x14ac:dyDescent="0.35"/>
    <row r="686" s="2" customFormat="1" x14ac:dyDescent="0.35"/>
    <row r="687" s="2" customFormat="1" x14ac:dyDescent="0.35"/>
    <row r="688" s="2" customFormat="1" x14ac:dyDescent="0.35"/>
    <row r="689" s="2" customFormat="1" x14ac:dyDescent="0.35"/>
    <row r="690" s="2" customFormat="1" x14ac:dyDescent="0.35"/>
    <row r="691" s="2" customFormat="1" x14ac:dyDescent="0.35"/>
    <row r="692" s="2" customFormat="1" x14ac:dyDescent="0.35"/>
    <row r="693" s="2" customFormat="1" x14ac:dyDescent="0.35"/>
    <row r="694" s="2" customFormat="1" x14ac:dyDescent="0.35"/>
    <row r="695" s="2" customFormat="1" x14ac:dyDescent="0.35"/>
    <row r="696" s="2" customFormat="1" x14ac:dyDescent="0.35"/>
    <row r="697" s="2" customFormat="1" x14ac:dyDescent="0.35"/>
  </sheetData>
  <mergeCells count="4">
    <mergeCell ref="A2:B2"/>
    <mergeCell ref="A1:B1"/>
    <mergeCell ref="A24:B24"/>
    <mergeCell ref="A25:B25"/>
  </mergeCells>
  <phoneticPr fontId="12" type="noConversion"/>
  <hyperlinks>
    <hyperlink ref="A25" r:id="rId1" display="https://www.govinfo.gov/content/pkg/FR-2019-03-20/pdf/2019-05184.pdf " xr:uid="{00000000-0004-0000-0300-000000000000}"/>
    <hyperlink ref="A25:B25" r:id="rId2" display="https://www.federalregister.gov/documents/2020/12/31/2020-29093/summer-food-service-program-2021-reimbursement-rates" xr:uid="{187D7DC5-88F8-442A-B7FC-B279404C3AC7}"/>
  </hyperlinks>
  <pageMargins left="0.75" right="0.75" top="1" bottom="1" header="0.5" footer="0.5"/>
  <pageSetup scale="82"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D1023"/>
  <sheetViews>
    <sheetView topLeftCell="A24" zoomScale="110" zoomScaleNormal="110" zoomScalePageLayoutView="130" workbookViewId="0">
      <selection activeCell="B6" sqref="B6"/>
    </sheetView>
  </sheetViews>
  <sheetFormatPr defaultColWidth="11.453125" defaultRowHeight="14.5" x14ac:dyDescent="0.35"/>
  <cols>
    <col min="1" max="1" width="37.81640625" customWidth="1"/>
    <col min="2" max="2" width="20" customWidth="1"/>
    <col min="3" max="3" width="31" style="2" customWidth="1"/>
    <col min="4" max="4" width="15.7265625" style="2" customWidth="1"/>
    <col min="5" max="5" width="36" style="2" customWidth="1"/>
    <col min="6" max="6" width="20.26953125" style="2" bestFit="1" customWidth="1"/>
    <col min="7" max="7" width="28.81640625" style="2" bestFit="1" customWidth="1"/>
    <col min="8" max="238" width="11.453125" style="2"/>
  </cols>
  <sheetData>
    <row r="1" spans="1:238" ht="18.5" x14ac:dyDescent="0.45">
      <c r="A1" s="159" t="s">
        <v>113</v>
      </c>
      <c r="B1" s="159"/>
      <c r="C1" s="159"/>
      <c r="D1" s="159"/>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47.25" customHeight="1" x14ac:dyDescent="0.35">
      <c r="A2" s="190" t="s">
        <v>102</v>
      </c>
      <c r="B2" s="190"/>
      <c r="C2" s="190"/>
      <c r="D2" s="190"/>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238" ht="12.75" customHeight="1" thickBot="1" x14ac:dyDescent="0.4">
      <c r="A3" s="41"/>
      <c r="B3" s="41"/>
      <c r="C3" s="41"/>
      <c r="D3" s="41"/>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9" x14ac:dyDescent="0.35">
      <c r="A4" s="47" t="s">
        <v>9</v>
      </c>
      <c r="B4" s="48" t="s">
        <v>18</v>
      </c>
      <c r="C4" s="34" t="s">
        <v>53</v>
      </c>
      <c r="D4" s="35" t="s">
        <v>51</v>
      </c>
    </row>
    <row r="5" spans="1:238" x14ac:dyDescent="0.35">
      <c r="A5" s="26" t="s">
        <v>35</v>
      </c>
      <c r="B5" s="49"/>
      <c r="C5" s="36" t="s">
        <v>48</v>
      </c>
      <c r="D5" s="50"/>
    </row>
    <row r="6" spans="1:238" x14ac:dyDescent="0.35">
      <c r="A6" s="30" t="s">
        <v>33</v>
      </c>
      <c r="B6" s="51">
        <f>('Program Assumptions'!C18*'Set Assumptions'!B16)*'Program Assumptions'!C12*'Program Assumptions'!C11</f>
        <v>0</v>
      </c>
      <c r="C6" s="52" t="s">
        <v>15</v>
      </c>
      <c r="D6" s="53">
        <f>'Program Assumptions'!C18</f>
        <v>0</v>
      </c>
    </row>
    <row r="7" spans="1:238" x14ac:dyDescent="0.35">
      <c r="A7" s="30" t="s">
        <v>34</v>
      </c>
      <c r="B7" s="51">
        <f>('Program Assumptions'!C19*'Set Assumptions'!B22)*'Program Assumptions'!C12*'Program Assumptions'!C11</f>
        <v>0</v>
      </c>
      <c r="C7" s="52" t="s">
        <v>16</v>
      </c>
      <c r="D7" s="53">
        <f>'Program Assumptions'!C19</f>
        <v>0</v>
      </c>
    </row>
    <row r="8" spans="1:238" x14ac:dyDescent="0.35">
      <c r="A8" s="30" t="s">
        <v>37</v>
      </c>
      <c r="B8" s="51">
        <f>('Program Assumptions'!C20*'Set Assumptions'!B19)*'Program Assumptions'!C12*'Program Assumptions'!C11</f>
        <v>0</v>
      </c>
      <c r="C8" s="52" t="s">
        <v>49</v>
      </c>
      <c r="D8" s="53">
        <f>'Program Assumptions'!C20</f>
        <v>0</v>
      </c>
    </row>
    <row r="9" spans="1:238" x14ac:dyDescent="0.35">
      <c r="A9" s="26" t="s">
        <v>36</v>
      </c>
      <c r="B9" s="49"/>
      <c r="C9" s="36" t="s">
        <v>50</v>
      </c>
      <c r="D9" s="54"/>
    </row>
    <row r="10" spans="1:238" x14ac:dyDescent="0.35">
      <c r="A10" s="30" t="s">
        <v>33</v>
      </c>
      <c r="B10" s="51">
        <f>('Program Assumptions'!C22*'Set Assumptions'!B17)*'Program Assumptions'!C12*'Program Assumptions'!C11</f>
        <v>0</v>
      </c>
      <c r="C10" s="37" t="s">
        <v>15</v>
      </c>
      <c r="D10" s="54">
        <f>'Program Assumptions'!C22</f>
        <v>0</v>
      </c>
    </row>
    <row r="11" spans="1:238" x14ac:dyDescent="0.35">
      <c r="A11" s="30" t="s">
        <v>34</v>
      </c>
      <c r="B11" s="51">
        <f>('Program Assumptions'!C23*'Set Assumptions'!B23)*'Program Assumptions'!C12*'Program Assumptions'!C11</f>
        <v>0</v>
      </c>
      <c r="C11" s="37" t="s">
        <v>16</v>
      </c>
      <c r="D11" s="54">
        <f>'Program Assumptions'!C23</f>
        <v>0</v>
      </c>
    </row>
    <row r="12" spans="1:238" ht="15" thickBot="1" x14ac:dyDescent="0.4">
      <c r="A12" s="30" t="s">
        <v>37</v>
      </c>
      <c r="B12" s="51">
        <f>('Program Assumptions'!C24*'Set Assumptions'!B20)*'Program Assumptions'!C12*'Program Assumptions'!C11</f>
        <v>0</v>
      </c>
      <c r="C12" s="38" t="s">
        <v>49</v>
      </c>
      <c r="D12" s="55">
        <f>'Program Assumptions'!C24</f>
        <v>0</v>
      </c>
    </row>
    <row r="13" spans="1:238" ht="15" thickBot="1" x14ac:dyDescent="0.4">
      <c r="A13" s="31" t="s">
        <v>38</v>
      </c>
      <c r="B13" s="51">
        <f>B6+B7+B8+B10+B11+B12</f>
        <v>0</v>
      </c>
      <c r="C13" s="25" t="s">
        <v>52</v>
      </c>
      <c r="D13" s="24">
        <f>D6+D7+D8+D10+D11+D12</f>
        <v>0</v>
      </c>
    </row>
    <row r="14" spans="1:238" x14ac:dyDescent="0.35">
      <c r="A14" s="85" t="s">
        <v>97</v>
      </c>
      <c r="B14" s="51">
        <f>'Program Assumptions'!C6</f>
        <v>0</v>
      </c>
      <c r="C14" s="83"/>
      <c r="D14" s="84"/>
    </row>
    <row r="15" spans="1:238" x14ac:dyDescent="0.35">
      <c r="A15" s="86" t="s">
        <v>104</v>
      </c>
      <c r="B15" s="28">
        <f>B14+B13</f>
        <v>0</v>
      </c>
      <c r="C15" s="83"/>
      <c r="D15" s="84"/>
    </row>
    <row r="16" spans="1:238" x14ac:dyDescent="0.35">
      <c r="A16" s="30"/>
      <c r="B16" s="51"/>
      <c r="C16" s="56"/>
      <c r="D16" s="56"/>
    </row>
    <row r="17" spans="1:4" x14ac:dyDescent="0.35">
      <c r="A17" s="57" t="s">
        <v>8</v>
      </c>
      <c r="B17" s="58" t="s">
        <v>18</v>
      </c>
      <c r="C17" s="56"/>
      <c r="D17" s="56"/>
    </row>
    <row r="18" spans="1:4" x14ac:dyDescent="0.35">
      <c r="A18" s="26" t="s">
        <v>20</v>
      </c>
      <c r="B18" s="49"/>
      <c r="C18" s="56"/>
      <c r="D18" s="56"/>
    </row>
    <row r="19" spans="1:4" x14ac:dyDescent="0.35">
      <c r="A19" s="30" t="s">
        <v>21</v>
      </c>
      <c r="B19" s="51">
        <f>('Program Assumptions'!C31*'Program Assumptions'!C32)+('Program Assumptions'!C33*'Program Assumptions'!C34)+('Program Assumptions'!C35*'Program Assumptions'!C36)+('Program Assumptions'!C37*'Program Assumptions'!C38)+('Program Assumptions'!C39*'Program Assumptions'!C40)+('Program Assumptions'!C41*'Program Assumptions'!C42)+('Program Assumptions'!C43*'Program Assumptions'!C44)</f>
        <v>0</v>
      </c>
      <c r="C19" s="56"/>
      <c r="D19" s="56"/>
    </row>
    <row r="20" spans="1:4" x14ac:dyDescent="0.35">
      <c r="A20" s="30" t="s">
        <v>2</v>
      </c>
      <c r="B20" s="51">
        <f>('Program Assumptions'!C48*'Program Assumptions'!C49)*'Program Assumptions'!C13*'Program Assumptions'!C12*'Program Assumptions'!C11</f>
        <v>0</v>
      </c>
      <c r="C20" s="56"/>
      <c r="D20" s="56"/>
    </row>
    <row r="21" spans="1:4" x14ac:dyDescent="0.35">
      <c r="A21" s="30" t="s">
        <v>3</v>
      </c>
      <c r="B21" s="51">
        <f>('Program Assumptions'!C46*'Program Assumptions'!C47)*'Program Assumptions'!C13*'Program Assumptions'!C12*'Program Assumptions'!C11</f>
        <v>0</v>
      </c>
      <c r="C21" s="56"/>
      <c r="D21" s="56"/>
    </row>
    <row r="22" spans="1:4" x14ac:dyDescent="0.35">
      <c r="A22" s="30" t="s">
        <v>92</v>
      </c>
      <c r="B22" s="51">
        <f>'Program Assumptions'!C50*'Program Assumptions'!C51</f>
        <v>0</v>
      </c>
      <c r="C22" s="56"/>
      <c r="D22" s="56"/>
    </row>
    <row r="23" spans="1:4" x14ac:dyDescent="0.35">
      <c r="A23" s="30" t="s">
        <v>22</v>
      </c>
      <c r="B23" s="51">
        <f>'Program Assumptions'!C52</f>
        <v>0</v>
      </c>
      <c r="C23" s="56"/>
      <c r="D23" s="56"/>
    </row>
    <row r="24" spans="1:4" x14ac:dyDescent="0.35">
      <c r="A24" s="30" t="s">
        <v>23</v>
      </c>
      <c r="B24" s="51">
        <f>'Program Assumptions'!C54</f>
        <v>0</v>
      </c>
      <c r="C24" s="56"/>
      <c r="D24" s="56"/>
    </row>
    <row r="25" spans="1:4" x14ac:dyDescent="0.35">
      <c r="A25" s="27" t="s">
        <v>24</v>
      </c>
      <c r="B25" s="28">
        <f>SUM(B19:B24)</f>
        <v>0</v>
      </c>
      <c r="C25" s="56"/>
      <c r="D25" s="56"/>
    </row>
    <row r="26" spans="1:4" x14ac:dyDescent="0.35">
      <c r="A26" s="27"/>
      <c r="B26" s="28"/>
      <c r="C26" s="56"/>
      <c r="D26" s="56"/>
    </row>
    <row r="27" spans="1:4" x14ac:dyDescent="0.35">
      <c r="A27" s="29" t="s">
        <v>7</v>
      </c>
      <c r="B27" s="59"/>
      <c r="C27" s="60"/>
      <c r="D27" s="60"/>
    </row>
    <row r="28" spans="1:4" x14ac:dyDescent="0.35">
      <c r="A28" s="30" t="s">
        <v>25</v>
      </c>
      <c r="B28" s="51">
        <f>(('Program Assumptions'!C18*'Program Assumptions'!C58)+('Program Assumptions'!C19*'Program Assumptions'!C59)+('Program Assumptions'!C20*'Program Assumptions'!C60)+('Program Assumptions'!C22*'Program Assumptions'!C58)+('Program Assumptions'!C23*'Program Assumptions'!C59)+('Program Assumptions'!C24*'Program Assumptions'!C60))*'Program Assumptions'!C11*'Program Assumptions'!C12</f>
        <v>0</v>
      </c>
      <c r="C28" s="60"/>
      <c r="D28" s="60"/>
    </row>
    <row r="29" spans="1:4" x14ac:dyDescent="0.35">
      <c r="A29" s="30" t="s">
        <v>26</v>
      </c>
      <c r="B29" s="51">
        <f>B28*'Set Assumptions'!B12</f>
        <v>0</v>
      </c>
      <c r="C29" s="56"/>
      <c r="D29" s="56"/>
    </row>
    <row r="30" spans="1:4" x14ac:dyDescent="0.35">
      <c r="A30" s="30" t="s">
        <v>4</v>
      </c>
      <c r="B30" s="51">
        <f>('Program Assumptions'!C18+'Program Assumptions'!C19+'Program Assumptions'!C20+'Program Assumptions'!C22+'Program Assumptions'!C23+'Program Assumptions'!C24)*'Set Assumptions'!B11*'Program Assumptions'!C12*'Program Assumptions'!C11</f>
        <v>0</v>
      </c>
      <c r="C30" s="56"/>
      <c r="D30" s="56"/>
    </row>
    <row r="31" spans="1:4" x14ac:dyDescent="0.35">
      <c r="A31" s="27" t="s">
        <v>10</v>
      </c>
      <c r="B31" s="28">
        <f>SUM(B28:B30)</f>
        <v>0</v>
      </c>
      <c r="C31" s="56"/>
      <c r="D31" s="56"/>
    </row>
    <row r="32" spans="1:4" x14ac:dyDescent="0.35">
      <c r="A32" s="31"/>
      <c r="B32" s="51"/>
      <c r="C32" s="56"/>
      <c r="D32" s="56"/>
    </row>
    <row r="33" spans="1:7" x14ac:dyDescent="0.35">
      <c r="A33" s="26" t="s">
        <v>6</v>
      </c>
      <c r="B33" s="59"/>
      <c r="C33" s="56"/>
      <c r="D33" s="56"/>
    </row>
    <row r="34" spans="1:7" x14ac:dyDescent="0.35">
      <c r="A34" s="30" t="s">
        <v>27</v>
      </c>
      <c r="B34" s="51">
        <f>'Program Assumptions'!C64</f>
        <v>0</v>
      </c>
      <c r="C34" s="56"/>
      <c r="D34" s="56"/>
    </row>
    <row r="35" spans="1:7" x14ac:dyDescent="0.35">
      <c r="A35" s="30" t="s">
        <v>28</v>
      </c>
      <c r="B35" s="51">
        <f>'Program Assumptions'!C65</f>
        <v>0</v>
      </c>
      <c r="C35" s="56"/>
      <c r="D35" s="56"/>
    </row>
    <row r="36" spans="1:7" x14ac:dyDescent="0.35">
      <c r="A36" s="30" t="s">
        <v>29</v>
      </c>
      <c r="B36" s="51">
        <f>'Program Assumptions'!C67*'Program Assumptions'!C68*'Program Assumptions'!C12*'Program Assumptions'!C11</f>
        <v>0</v>
      </c>
      <c r="C36" s="56"/>
      <c r="D36" s="56"/>
    </row>
    <row r="37" spans="1:7" x14ac:dyDescent="0.35">
      <c r="A37" s="30" t="s">
        <v>19</v>
      </c>
      <c r="B37" s="51">
        <f>'Program Assumptions'!C66</f>
        <v>0</v>
      </c>
      <c r="C37" s="56"/>
      <c r="D37" s="56"/>
    </row>
    <row r="38" spans="1:7" x14ac:dyDescent="0.35">
      <c r="A38" s="27" t="s">
        <v>11</v>
      </c>
      <c r="B38" s="28">
        <f>SUM(B34:B37)</f>
        <v>0</v>
      </c>
      <c r="C38" s="56"/>
      <c r="D38" s="56"/>
    </row>
    <row r="39" spans="1:7" x14ac:dyDescent="0.35">
      <c r="A39" s="31"/>
      <c r="B39" s="51"/>
      <c r="C39" s="56"/>
      <c r="D39" s="56"/>
    </row>
    <row r="40" spans="1:7" x14ac:dyDescent="0.35">
      <c r="A40" s="29" t="s">
        <v>5</v>
      </c>
      <c r="B40" s="59"/>
      <c r="C40" s="56"/>
      <c r="D40" s="56"/>
    </row>
    <row r="41" spans="1:7" x14ac:dyDescent="0.35">
      <c r="A41" s="30" t="s">
        <v>13</v>
      </c>
      <c r="B41" s="51">
        <f>('Program Assumptions'!C18+'Program Assumptions'!C19+'Program Assumptions'!C20+'Program Assumptions'!C22+'Program Assumptions'!C23+'Program Assumptions'!C24)*'Set Assumptions'!B10*'Program Assumptions'!C12*'Program Assumptions'!C11</f>
        <v>0</v>
      </c>
      <c r="C41" s="56"/>
      <c r="D41" s="56"/>
    </row>
    <row r="42" spans="1:7" x14ac:dyDescent="0.35">
      <c r="A42" s="27" t="s">
        <v>12</v>
      </c>
      <c r="B42" s="28">
        <f>SUM(B41)</f>
        <v>0</v>
      </c>
      <c r="C42" s="56"/>
      <c r="D42" s="6"/>
      <c r="E42" s="5"/>
      <c r="F42" s="5"/>
      <c r="G42" s="5"/>
    </row>
    <row r="43" spans="1:7" x14ac:dyDescent="0.35">
      <c r="A43" s="31"/>
      <c r="B43" s="51"/>
      <c r="C43" s="56"/>
      <c r="D43" s="60"/>
      <c r="E43" s="7"/>
      <c r="F43" s="5"/>
      <c r="G43" s="5"/>
    </row>
    <row r="44" spans="1:7" x14ac:dyDescent="0.35">
      <c r="A44" s="29" t="s">
        <v>30</v>
      </c>
      <c r="B44" s="59"/>
      <c r="C44" s="56"/>
      <c r="D44" s="60"/>
      <c r="E44" s="7"/>
      <c r="F44" s="5"/>
      <c r="G44" s="5"/>
    </row>
    <row r="45" spans="1:7" x14ac:dyDescent="0.35">
      <c r="A45" s="30" t="s">
        <v>30</v>
      </c>
      <c r="B45" s="51">
        <f>'Program Assumptions'!C72</f>
        <v>0</v>
      </c>
      <c r="C45" s="56"/>
      <c r="D45" s="60"/>
      <c r="E45" s="7"/>
      <c r="F45" s="5"/>
      <c r="G45" s="5"/>
    </row>
    <row r="46" spans="1:7" x14ac:dyDescent="0.35">
      <c r="A46" s="27" t="s">
        <v>31</v>
      </c>
      <c r="B46" s="28">
        <f>SUM(B45)</f>
        <v>0</v>
      </c>
      <c r="C46" s="56"/>
      <c r="D46" s="60"/>
      <c r="E46" s="7"/>
      <c r="F46" s="5"/>
      <c r="G46" s="5"/>
    </row>
    <row r="47" spans="1:7" x14ac:dyDescent="0.35">
      <c r="A47" s="61"/>
      <c r="B47" s="62"/>
      <c r="C47" s="56"/>
      <c r="D47" s="60"/>
      <c r="E47" s="7"/>
      <c r="F47" s="5"/>
      <c r="G47" s="5"/>
    </row>
    <row r="48" spans="1:7" ht="15" thickBot="1" x14ac:dyDescent="0.4">
      <c r="A48" s="63" t="s">
        <v>32</v>
      </c>
      <c r="B48" s="64">
        <f>SUM(B25+B31+B38+B42+B46)</f>
        <v>0</v>
      </c>
      <c r="C48" s="60"/>
      <c r="D48" s="60"/>
      <c r="E48" s="7"/>
      <c r="F48" s="5"/>
      <c r="G48" s="5"/>
    </row>
    <row r="49" spans="1:7" s="2" customFormat="1" ht="15" thickBot="1" x14ac:dyDescent="0.4">
      <c r="A49" s="56"/>
      <c r="B49" s="56"/>
      <c r="C49" s="60"/>
      <c r="D49" s="60"/>
      <c r="E49" s="5"/>
      <c r="F49" s="5"/>
      <c r="G49" s="5"/>
    </row>
    <row r="50" spans="1:7" ht="87.5" thickBot="1" x14ac:dyDescent="0.4">
      <c r="A50" s="81" t="s">
        <v>105</v>
      </c>
      <c r="B50" s="65">
        <f>B15-B48</f>
        <v>0</v>
      </c>
      <c r="C50" s="56"/>
      <c r="D50" s="60"/>
      <c r="E50" s="7"/>
      <c r="F50" s="5"/>
      <c r="G50" s="5"/>
    </row>
    <row r="51" spans="1:7" s="2" customFormat="1" ht="15" thickBot="1" x14ac:dyDescent="0.4">
      <c r="A51" s="56"/>
      <c r="B51" s="56"/>
      <c r="C51" s="66"/>
      <c r="D51" s="66"/>
      <c r="E51" s="9"/>
      <c r="F51" s="10"/>
      <c r="G51" s="10"/>
    </row>
    <row r="52" spans="1:7" s="2" customFormat="1" ht="15" thickBot="1" x14ac:dyDescent="0.4">
      <c r="A52" s="67" t="s">
        <v>39</v>
      </c>
      <c r="B52" s="68">
        <f>'Program Assumptions'!C76+'Program Assumptions'!C77+'Program Assumptions'!C78+(('Set Assumptions'!B5+'Set Assumptions'!B6+'Set Assumptions'!B7)*'Program Assumptions'!C10)</f>
        <v>0</v>
      </c>
      <c r="C52" s="66"/>
      <c r="D52" s="66"/>
      <c r="E52" s="9"/>
      <c r="F52" s="10"/>
      <c r="G52" s="10"/>
    </row>
    <row r="53" spans="1:7" s="2" customFormat="1" x14ac:dyDescent="0.35">
      <c r="A53" s="72"/>
      <c r="C53" s="8"/>
      <c r="D53" s="8"/>
      <c r="E53" s="9"/>
      <c r="F53" s="10"/>
      <c r="G53" s="10"/>
    </row>
    <row r="54" spans="1:7" s="2" customFormat="1" x14ac:dyDescent="0.35">
      <c r="C54" s="11"/>
    </row>
    <row r="55" spans="1:7" s="2" customFormat="1" x14ac:dyDescent="0.35"/>
    <row r="56" spans="1:7" s="2" customFormat="1" x14ac:dyDescent="0.35"/>
    <row r="57" spans="1:7" s="2" customFormat="1" x14ac:dyDescent="0.35"/>
    <row r="58" spans="1:7" s="2" customFormat="1" x14ac:dyDescent="0.35"/>
    <row r="59" spans="1:7" s="2" customFormat="1" x14ac:dyDescent="0.35"/>
    <row r="60" spans="1:7" s="2" customFormat="1" x14ac:dyDescent="0.35"/>
    <row r="61" spans="1:7" s="2" customFormat="1" x14ac:dyDescent="0.35"/>
    <row r="62" spans="1:7" s="2" customFormat="1" x14ac:dyDescent="0.35"/>
    <row r="63" spans="1:7" s="2" customFormat="1" x14ac:dyDescent="0.35"/>
    <row r="64" spans="1:7"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row r="256" s="2" customFormat="1" x14ac:dyDescent="0.35"/>
    <row r="257" s="2" customFormat="1" x14ac:dyDescent="0.35"/>
    <row r="258" s="2" customFormat="1" x14ac:dyDescent="0.35"/>
    <row r="259" s="2" customFormat="1" x14ac:dyDescent="0.35"/>
    <row r="260" s="2" customFormat="1" x14ac:dyDescent="0.35"/>
    <row r="261" s="2" customFormat="1" x14ac:dyDescent="0.35"/>
    <row r="262" s="2" customFormat="1" x14ac:dyDescent="0.35"/>
    <row r="263" s="2" customFormat="1" x14ac:dyDescent="0.35"/>
    <row r="264" s="2" customFormat="1" x14ac:dyDescent="0.35"/>
    <row r="265" s="2" customFormat="1" x14ac:dyDescent="0.35"/>
    <row r="266" s="2" customFormat="1" x14ac:dyDescent="0.35"/>
    <row r="267" s="2" customFormat="1" x14ac:dyDescent="0.35"/>
    <row r="268" s="2" customFormat="1" x14ac:dyDescent="0.35"/>
    <row r="269" s="2" customFormat="1" x14ac:dyDescent="0.35"/>
    <row r="270" s="2" customFormat="1" x14ac:dyDescent="0.35"/>
    <row r="271" s="2" customFormat="1" x14ac:dyDescent="0.35"/>
    <row r="272" s="2" customFormat="1" x14ac:dyDescent="0.35"/>
    <row r="273" s="2" customFormat="1" x14ac:dyDescent="0.35"/>
    <row r="274" s="2" customFormat="1" x14ac:dyDescent="0.35"/>
    <row r="275" s="2" customFormat="1" x14ac:dyDescent="0.35"/>
    <row r="276" s="2" customFormat="1" x14ac:dyDescent="0.35"/>
    <row r="277" s="2" customFormat="1" x14ac:dyDescent="0.35"/>
    <row r="278" s="2" customFormat="1" x14ac:dyDescent="0.35"/>
    <row r="279" s="2" customFormat="1" x14ac:dyDescent="0.35"/>
    <row r="280" s="2" customFormat="1" x14ac:dyDescent="0.35"/>
    <row r="281" s="2" customFormat="1" x14ac:dyDescent="0.35"/>
    <row r="282" s="2" customFormat="1" x14ac:dyDescent="0.35"/>
    <row r="283" s="2" customFormat="1" x14ac:dyDescent="0.35"/>
    <row r="284" s="2" customFormat="1" x14ac:dyDescent="0.35"/>
    <row r="285" s="2" customFormat="1" x14ac:dyDescent="0.35"/>
    <row r="286" s="2" customFormat="1" x14ac:dyDescent="0.35"/>
    <row r="287" s="2" customFormat="1" x14ac:dyDescent="0.35"/>
    <row r="288" s="2" customFormat="1" x14ac:dyDescent="0.35"/>
    <row r="289" s="2" customFormat="1" x14ac:dyDescent="0.35"/>
    <row r="290" s="2" customFormat="1" x14ac:dyDescent="0.35"/>
    <row r="291" s="2" customFormat="1" x14ac:dyDescent="0.35"/>
    <row r="292" s="2" customFormat="1" x14ac:dyDescent="0.35"/>
    <row r="293" s="2" customFormat="1" x14ac:dyDescent="0.35"/>
    <row r="294" s="2" customFormat="1" x14ac:dyDescent="0.35"/>
    <row r="295" s="2" customFormat="1" x14ac:dyDescent="0.35"/>
    <row r="296" s="2" customFormat="1" x14ac:dyDescent="0.35"/>
    <row r="297" s="2" customFormat="1" x14ac:dyDescent="0.35"/>
    <row r="298" s="2" customFormat="1" x14ac:dyDescent="0.35"/>
    <row r="299" s="2" customFormat="1" x14ac:dyDescent="0.35"/>
    <row r="300" s="2" customFormat="1" x14ac:dyDescent="0.35"/>
    <row r="301" s="2" customFormat="1" x14ac:dyDescent="0.35"/>
    <row r="302" s="2" customFormat="1" x14ac:dyDescent="0.35"/>
    <row r="303" s="2" customFormat="1" x14ac:dyDescent="0.35"/>
    <row r="304" s="2" customFormat="1" x14ac:dyDescent="0.35"/>
    <row r="305" s="2" customFormat="1" x14ac:dyDescent="0.35"/>
    <row r="306" s="2" customFormat="1" x14ac:dyDescent="0.35"/>
    <row r="307" s="2" customFormat="1" x14ac:dyDescent="0.35"/>
    <row r="308" s="2" customFormat="1" x14ac:dyDescent="0.35"/>
    <row r="309" s="2" customFormat="1" x14ac:dyDescent="0.35"/>
    <row r="310" s="2" customFormat="1" x14ac:dyDescent="0.35"/>
    <row r="311" s="2" customFormat="1" x14ac:dyDescent="0.35"/>
    <row r="312" s="2" customFormat="1" x14ac:dyDescent="0.35"/>
    <row r="313" s="2" customFormat="1" x14ac:dyDescent="0.35"/>
    <row r="314" s="2" customFormat="1" x14ac:dyDescent="0.35"/>
    <row r="315" s="2" customFormat="1" x14ac:dyDescent="0.35"/>
    <row r="316" s="2" customFormat="1" x14ac:dyDescent="0.35"/>
    <row r="317" s="2" customFormat="1" x14ac:dyDescent="0.35"/>
    <row r="318" s="2" customFormat="1" x14ac:dyDescent="0.35"/>
    <row r="319" s="2" customFormat="1" x14ac:dyDescent="0.35"/>
    <row r="320" s="2" customFormat="1" x14ac:dyDescent="0.35"/>
    <row r="321" s="2" customFormat="1" x14ac:dyDescent="0.35"/>
    <row r="322" s="2" customFormat="1" x14ac:dyDescent="0.35"/>
    <row r="323" s="2" customFormat="1" x14ac:dyDescent="0.35"/>
    <row r="324" s="2" customFormat="1" x14ac:dyDescent="0.35"/>
    <row r="325" s="2" customFormat="1" x14ac:dyDescent="0.35"/>
    <row r="326" s="2" customFormat="1" x14ac:dyDescent="0.35"/>
    <row r="327" s="2" customFormat="1" x14ac:dyDescent="0.35"/>
    <row r="328" s="2" customFormat="1" x14ac:dyDescent="0.35"/>
    <row r="329" s="2" customFormat="1" x14ac:dyDescent="0.35"/>
    <row r="330" s="2" customFormat="1" x14ac:dyDescent="0.35"/>
    <row r="331" s="2" customFormat="1" x14ac:dyDescent="0.35"/>
    <row r="332" s="2" customFormat="1" x14ac:dyDescent="0.35"/>
    <row r="333" s="2" customFormat="1" x14ac:dyDescent="0.35"/>
    <row r="334" s="2" customFormat="1" x14ac:dyDescent="0.35"/>
    <row r="335" s="2" customFormat="1" x14ac:dyDescent="0.35"/>
    <row r="336" s="2" customFormat="1" x14ac:dyDescent="0.35"/>
    <row r="337" s="2" customFormat="1" x14ac:dyDescent="0.35"/>
    <row r="338" s="2" customFormat="1" x14ac:dyDescent="0.35"/>
    <row r="339" s="2" customFormat="1" x14ac:dyDescent="0.35"/>
    <row r="340" s="2" customFormat="1" x14ac:dyDescent="0.35"/>
    <row r="341" s="2" customFormat="1" x14ac:dyDescent="0.35"/>
    <row r="342" s="2" customFormat="1" x14ac:dyDescent="0.35"/>
    <row r="343" s="2" customFormat="1" x14ac:dyDescent="0.35"/>
    <row r="344" s="2" customFormat="1" x14ac:dyDescent="0.35"/>
    <row r="345" s="2" customFormat="1" x14ac:dyDescent="0.35"/>
    <row r="346" s="2" customFormat="1" x14ac:dyDescent="0.35"/>
    <row r="347" s="2" customFormat="1" x14ac:dyDescent="0.35"/>
    <row r="348" s="2" customFormat="1" x14ac:dyDescent="0.35"/>
    <row r="349" s="2" customFormat="1" x14ac:dyDescent="0.35"/>
    <row r="350" s="2" customFormat="1" x14ac:dyDescent="0.35"/>
    <row r="351" s="2" customFormat="1" x14ac:dyDescent="0.35"/>
    <row r="352" s="2" customFormat="1" x14ac:dyDescent="0.35"/>
    <row r="353" s="2" customFormat="1" x14ac:dyDescent="0.35"/>
    <row r="354" s="2" customFormat="1" x14ac:dyDescent="0.35"/>
    <row r="355" s="2" customFormat="1" x14ac:dyDescent="0.35"/>
    <row r="356" s="2" customFormat="1" x14ac:dyDescent="0.35"/>
    <row r="357" s="2" customFormat="1" x14ac:dyDescent="0.35"/>
    <row r="358" s="2" customFormat="1" x14ac:dyDescent="0.35"/>
    <row r="359" s="2" customFormat="1" x14ac:dyDescent="0.35"/>
    <row r="360" s="2" customFormat="1" x14ac:dyDescent="0.35"/>
    <row r="361" s="2" customFormat="1" x14ac:dyDescent="0.35"/>
    <row r="362" s="2" customFormat="1" x14ac:dyDescent="0.35"/>
    <row r="363" s="2" customFormat="1" x14ac:dyDescent="0.35"/>
    <row r="364" s="2" customFormat="1" x14ac:dyDescent="0.35"/>
    <row r="365" s="2" customFormat="1" x14ac:dyDescent="0.35"/>
    <row r="366" s="2" customFormat="1" x14ac:dyDescent="0.35"/>
    <row r="367" s="2" customFormat="1" x14ac:dyDescent="0.35"/>
    <row r="368" s="2" customFormat="1" x14ac:dyDescent="0.35"/>
    <row r="369" s="2" customFormat="1" x14ac:dyDescent="0.35"/>
    <row r="370" s="2" customFormat="1" x14ac:dyDescent="0.35"/>
    <row r="371" s="2" customFormat="1" x14ac:dyDescent="0.35"/>
    <row r="372" s="2" customFormat="1" x14ac:dyDescent="0.35"/>
    <row r="373" s="2" customFormat="1" x14ac:dyDescent="0.35"/>
    <row r="374" s="2" customFormat="1" x14ac:dyDescent="0.35"/>
    <row r="375" s="2" customFormat="1" x14ac:dyDescent="0.35"/>
    <row r="376" s="2" customFormat="1" x14ac:dyDescent="0.35"/>
    <row r="377" s="2" customFormat="1" x14ac:dyDescent="0.35"/>
    <row r="378" s="2" customFormat="1" x14ac:dyDescent="0.35"/>
    <row r="379" s="2" customFormat="1" x14ac:dyDescent="0.35"/>
    <row r="380" s="2" customFormat="1" x14ac:dyDescent="0.35"/>
    <row r="381" s="2" customFormat="1" x14ac:dyDescent="0.35"/>
    <row r="382" s="2" customFormat="1" x14ac:dyDescent="0.35"/>
    <row r="383" s="2" customFormat="1" x14ac:dyDescent="0.35"/>
    <row r="384" s="2" customFormat="1" x14ac:dyDescent="0.35"/>
    <row r="385" s="2" customFormat="1" x14ac:dyDescent="0.35"/>
    <row r="386" s="2" customFormat="1" x14ac:dyDescent="0.35"/>
    <row r="387" s="2" customFormat="1" x14ac:dyDescent="0.35"/>
    <row r="388" s="2" customFormat="1" x14ac:dyDescent="0.35"/>
    <row r="389" s="2" customFormat="1" x14ac:dyDescent="0.35"/>
    <row r="390" s="2" customFormat="1" x14ac:dyDescent="0.35"/>
    <row r="391" s="2" customFormat="1" x14ac:dyDescent="0.35"/>
    <row r="392" s="2" customFormat="1" x14ac:dyDescent="0.35"/>
    <row r="393" s="2" customFormat="1" x14ac:dyDescent="0.35"/>
    <row r="394" s="2" customFormat="1" x14ac:dyDescent="0.35"/>
    <row r="395" s="2" customFormat="1" x14ac:dyDescent="0.35"/>
    <row r="396" s="2" customFormat="1" x14ac:dyDescent="0.35"/>
    <row r="397" s="2" customFormat="1" x14ac:dyDescent="0.35"/>
    <row r="398" s="2" customFormat="1" x14ac:dyDescent="0.35"/>
    <row r="399" s="2" customFormat="1" x14ac:dyDescent="0.35"/>
    <row r="400" s="2" customFormat="1" x14ac:dyDescent="0.35"/>
    <row r="401" s="2" customFormat="1" x14ac:dyDescent="0.35"/>
    <row r="402" s="2" customFormat="1" x14ac:dyDescent="0.35"/>
    <row r="403" s="2" customFormat="1" x14ac:dyDescent="0.35"/>
    <row r="404" s="2" customFormat="1" x14ac:dyDescent="0.35"/>
    <row r="405" s="2" customFormat="1" x14ac:dyDescent="0.35"/>
    <row r="406" s="2" customFormat="1" x14ac:dyDescent="0.35"/>
    <row r="407" s="2" customFormat="1" x14ac:dyDescent="0.35"/>
    <row r="408" s="2" customFormat="1" x14ac:dyDescent="0.35"/>
    <row r="409" s="2" customFormat="1" x14ac:dyDescent="0.35"/>
    <row r="410" s="2" customFormat="1" x14ac:dyDescent="0.35"/>
    <row r="411" s="2" customFormat="1" x14ac:dyDescent="0.35"/>
    <row r="412" s="2" customFormat="1" x14ac:dyDescent="0.35"/>
    <row r="413" s="2" customFormat="1" x14ac:dyDescent="0.35"/>
    <row r="414" s="2" customFormat="1" x14ac:dyDescent="0.35"/>
    <row r="415" s="2" customFormat="1" x14ac:dyDescent="0.35"/>
    <row r="416" s="2" customFormat="1" x14ac:dyDescent="0.35"/>
    <row r="417" s="2" customFormat="1" x14ac:dyDescent="0.35"/>
    <row r="418" s="2" customFormat="1" x14ac:dyDescent="0.35"/>
    <row r="419" s="2" customFormat="1" x14ac:dyDescent="0.35"/>
    <row r="420" s="2" customFormat="1" x14ac:dyDescent="0.35"/>
    <row r="421" s="2" customFormat="1" x14ac:dyDescent="0.35"/>
    <row r="422" s="2" customFormat="1" x14ac:dyDescent="0.35"/>
    <row r="423" s="2" customFormat="1" x14ac:dyDescent="0.35"/>
    <row r="424" s="2" customFormat="1" x14ac:dyDescent="0.35"/>
    <row r="425" s="2" customFormat="1" x14ac:dyDescent="0.35"/>
    <row r="426" s="2" customFormat="1" x14ac:dyDescent="0.35"/>
    <row r="427" s="2" customFormat="1" x14ac:dyDescent="0.35"/>
    <row r="428" s="2" customFormat="1" x14ac:dyDescent="0.35"/>
    <row r="429" s="2" customFormat="1" x14ac:dyDescent="0.35"/>
    <row r="430" s="2" customFormat="1" x14ac:dyDescent="0.35"/>
    <row r="431" s="2" customFormat="1" x14ac:dyDescent="0.35"/>
    <row r="432" s="2" customFormat="1" x14ac:dyDescent="0.35"/>
    <row r="433" s="2" customFormat="1" x14ac:dyDescent="0.35"/>
    <row r="434" s="2" customFormat="1" x14ac:dyDescent="0.35"/>
    <row r="435" s="2" customFormat="1" x14ac:dyDescent="0.35"/>
    <row r="436" s="2" customFormat="1" x14ac:dyDescent="0.35"/>
    <row r="437" s="2" customFormat="1" x14ac:dyDescent="0.35"/>
    <row r="438" s="2" customFormat="1" x14ac:dyDescent="0.35"/>
    <row r="439" s="2" customFormat="1" x14ac:dyDescent="0.35"/>
    <row r="440" s="2" customFormat="1" x14ac:dyDescent="0.35"/>
    <row r="441" s="2" customFormat="1" x14ac:dyDescent="0.35"/>
    <row r="442" s="2" customFormat="1" x14ac:dyDescent="0.35"/>
    <row r="443" s="2" customFormat="1" x14ac:dyDescent="0.35"/>
    <row r="444" s="2" customFormat="1" x14ac:dyDescent="0.35"/>
    <row r="445" s="2" customFormat="1" x14ac:dyDescent="0.35"/>
    <row r="446" s="2" customFormat="1" x14ac:dyDescent="0.35"/>
    <row r="447" s="2" customFormat="1" x14ac:dyDescent="0.35"/>
    <row r="448" s="2" customFormat="1" x14ac:dyDescent="0.35"/>
    <row r="449" s="2" customFormat="1" x14ac:dyDescent="0.35"/>
    <row r="450" s="2" customFormat="1" x14ac:dyDescent="0.35"/>
    <row r="451" s="2" customFormat="1" x14ac:dyDescent="0.35"/>
    <row r="452" s="2" customFormat="1" x14ac:dyDescent="0.35"/>
    <row r="453" s="2" customFormat="1" x14ac:dyDescent="0.35"/>
    <row r="454" s="2" customFormat="1" x14ac:dyDescent="0.35"/>
    <row r="455" s="2" customFormat="1" x14ac:dyDescent="0.35"/>
    <row r="456" s="2" customFormat="1" x14ac:dyDescent="0.35"/>
    <row r="457" s="2" customFormat="1" x14ac:dyDescent="0.35"/>
    <row r="458" s="2" customFormat="1" x14ac:dyDescent="0.35"/>
    <row r="459" s="2" customFormat="1" x14ac:dyDescent="0.35"/>
    <row r="460" s="2" customFormat="1" x14ac:dyDescent="0.35"/>
    <row r="461" s="2" customFormat="1" x14ac:dyDescent="0.35"/>
    <row r="462" s="2" customFormat="1" x14ac:dyDescent="0.35"/>
    <row r="463" s="2" customFormat="1" x14ac:dyDescent="0.35"/>
    <row r="464" s="2" customFormat="1" x14ac:dyDescent="0.35"/>
    <row r="465" s="2" customFormat="1" x14ac:dyDescent="0.35"/>
    <row r="466" s="2" customFormat="1" x14ac:dyDescent="0.35"/>
    <row r="467" s="2" customFormat="1" x14ac:dyDescent="0.35"/>
    <row r="468" s="2" customFormat="1" x14ac:dyDescent="0.35"/>
    <row r="469" s="2" customFormat="1" x14ac:dyDescent="0.35"/>
    <row r="470" s="2" customFormat="1" x14ac:dyDescent="0.35"/>
    <row r="471" s="2" customFormat="1" x14ac:dyDescent="0.35"/>
    <row r="472" s="2" customFormat="1" x14ac:dyDescent="0.35"/>
    <row r="473" s="2" customFormat="1" x14ac:dyDescent="0.35"/>
    <row r="474" s="2" customFormat="1" x14ac:dyDescent="0.35"/>
    <row r="475" s="2" customFormat="1" x14ac:dyDescent="0.35"/>
    <row r="476" s="2" customFormat="1" x14ac:dyDescent="0.35"/>
    <row r="477" s="2" customFormat="1" x14ac:dyDescent="0.35"/>
    <row r="478" s="2" customFormat="1" x14ac:dyDescent="0.35"/>
    <row r="479" s="2" customFormat="1" x14ac:dyDescent="0.35"/>
    <row r="480" s="2" customFormat="1" x14ac:dyDescent="0.35"/>
    <row r="481" s="2" customFormat="1" x14ac:dyDescent="0.35"/>
    <row r="482" s="2" customFormat="1" x14ac:dyDescent="0.35"/>
    <row r="483" s="2" customFormat="1" x14ac:dyDescent="0.35"/>
    <row r="484" s="2" customFormat="1" x14ac:dyDescent="0.35"/>
    <row r="485" s="2" customFormat="1" x14ac:dyDescent="0.35"/>
    <row r="486" s="2" customFormat="1" x14ac:dyDescent="0.35"/>
    <row r="487" s="2" customFormat="1" x14ac:dyDescent="0.35"/>
    <row r="488" s="2" customFormat="1" x14ac:dyDescent="0.35"/>
    <row r="489" s="2" customFormat="1" x14ac:dyDescent="0.35"/>
    <row r="490" s="2" customFormat="1" x14ac:dyDescent="0.35"/>
    <row r="491" s="2" customFormat="1" x14ac:dyDescent="0.35"/>
    <row r="492" s="2" customFormat="1" x14ac:dyDescent="0.35"/>
    <row r="493" s="2" customFormat="1" x14ac:dyDescent="0.35"/>
    <row r="494" s="2" customFormat="1" x14ac:dyDescent="0.35"/>
    <row r="495" s="2" customFormat="1" x14ac:dyDescent="0.35"/>
    <row r="496" s="2" customFormat="1" x14ac:dyDescent="0.35"/>
    <row r="497" s="2" customFormat="1" x14ac:dyDescent="0.35"/>
    <row r="498" s="2" customFormat="1" x14ac:dyDescent="0.35"/>
    <row r="499" s="2" customFormat="1" x14ac:dyDescent="0.35"/>
    <row r="500" s="2" customFormat="1" x14ac:dyDescent="0.35"/>
    <row r="501" s="2" customFormat="1" x14ac:dyDescent="0.35"/>
    <row r="502" s="2" customFormat="1" x14ac:dyDescent="0.35"/>
    <row r="503" s="2" customFormat="1" x14ac:dyDescent="0.35"/>
    <row r="504" s="2" customFormat="1" x14ac:dyDescent="0.35"/>
    <row r="505" s="2" customFormat="1" x14ac:dyDescent="0.35"/>
    <row r="506" s="2" customFormat="1" x14ac:dyDescent="0.35"/>
    <row r="507" s="2" customFormat="1" x14ac:dyDescent="0.35"/>
    <row r="508" s="2" customFormat="1" x14ac:dyDescent="0.35"/>
    <row r="509" s="2" customFormat="1" x14ac:dyDescent="0.35"/>
    <row r="510" s="2" customFormat="1" x14ac:dyDescent="0.35"/>
    <row r="511" s="2" customFormat="1" x14ac:dyDescent="0.35"/>
    <row r="512" s="2" customFormat="1" x14ac:dyDescent="0.35"/>
    <row r="513" s="2" customFormat="1" x14ac:dyDescent="0.35"/>
    <row r="514" s="2" customFormat="1" x14ac:dyDescent="0.35"/>
    <row r="515" s="2" customFormat="1" x14ac:dyDescent="0.35"/>
    <row r="516" s="2" customFormat="1" x14ac:dyDescent="0.35"/>
    <row r="517" s="2" customFormat="1" x14ac:dyDescent="0.35"/>
    <row r="518" s="2" customFormat="1" x14ac:dyDescent="0.35"/>
    <row r="519" s="2" customFormat="1" x14ac:dyDescent="0.35"/>
    <row r="520" s="2" customFormat="1" x14ac:dyDescent="0.35"/>
    <row r="521" s="2" customFormat="1" x14ac:dyDescent="0.35"/>
    <row r="522" s="2" customFormat="1" x14ac:dyDescent="0.35"/>
    <row r="523" s="2" customFormat="1" x14ac:dyDescent="0.35"/>
    <row r="524" s="2" customFormat="1" x14ac:dyDescent="0.35"/>
    <row r="525" s="2" customFormat="1" x14ac:dyDescent="0.35"/>
    <row r="526" s="2" customFormat="1" x14ac:dyDescent="0.35"/>
    <row r="527" s="2" customFormat="1" x14ac:dyDescent="0.35"/>
    <row r="528" s="2" customFormat="1" x14ac:dyDescent="0.35"/>
    <row r="529" s="2" customFormat="1" x14ac:dyDescent="0.35"/>
    <row r="530" s="2" customFormat="1" x14ac:dyDescent="0.35"/>
    <row r="531" s="2" customFormat="1" x14ac:dyDescent="0.35"/>
    <row r="532" s="2" customFormat="1" x14ac:dyDescent="0.35"/>
    <row r="533" s="2" customFormat="1" x14ac:dyDescent="0.35"/>
    <row r="534" s="2" customFormat="1" x14ac:dyDescent="0.35"/>
    <row r="535" s="2" customFormat="1" x14ac:dyDescent="0.35"/>
    <row r="536" s="2" customFormat="1" x14ac:dyDescent="0.35"/>
    <row r="537" s="2" customFormat="1" x14ac:dyDescent="0.35"/>
    <row r="538" s="2" customFormat="1" x14ac:dyDescent="0.35"/>
    <row r="539" s="2" customFormat="1" x14ac:dyDescent="0.35"/>
    <row r="540" s="2" customFormat="1" x14ac:dyDescent="0.35"/>
    <row r="541" s="2" customFormat="1" x14ac:dyDescent="0.35"/>
    <row r="542" s="2" customFormat="1" x14ac:dyDescent="0.35"/>
    <row r="543" s="2" customFormat="1" x14ac:dyDescent="0.35"/>
    <row r="544" s="2" customFormat="1" x14ac:dyDescent="0.35"/>
    <row r="545" s="2" customFormat="1" x14ac:dyDescent="0.35"/>
    <row r="546" s="2" customFormat="1" x14ac:dyDescent="0.35"/>
    <row r="547" s="2" customFormat="1" x14ac:dyDescent="0.35"/>
    <row r="548" s="2" customFormat="1" x14ac:dyDescent="0.35"/>
    <row r="549" s="2" customFormat="1" x14ac:dyDescent="0.35"/>
    <row r="550" s="2" customFormat="1" x14ac:dyDescent="0.35"/>
    <row r="551" s="2" customFormat="1" x14ac:dyDescent="0.35"/>
    <row r="552" s="2" customFormat="1" x14ac:dyDescent="0.35"/>
    <row r="553" s="2" customFormat="1" x14ac:dyDescent="0.35"/>
    <row r="554" s="2" customFormat="1" x14ac:dyDescent="0.35"/>
    <row r="555" s="2" customFormat="1" x14ac:dyDescent="0.35"/>
    <row r="556" s="2" customFormat="1" x14ac:dyDescent="0.35"/>
    <row r="557" s="2" customFormat="1" x14ac:dyDescent="0.35"/>
    <row r="558" s="2" customFormat="1" x14ac:dyDescent="0.35"/>
    <row r="559" s="2" customFormat="1" x14ac:dyDescent="0.35"/>
    <row r="560" s="2" customFormat="1" x14ac:dyDescent="0.35"/>
    <row r="561" s="2" customFormat="1" x14ac:dyDescent="0.35"/>
    <row r="562" s="2" customFormat="1" x14ac:dyDescent="0.35"/>
    <row r="563" s="2" customFormat="1" x14ac:dyDescent="0.35"/>
    <row r="564" s="2" customFormat="1" x14ac:dyDescent="0.35"/>
    <row r="565" s="2" customFormat="1" x14ac:dyDescent="0.35"/>
    <row r="566" s="2" customFormat="1" x14ac:dyDescent="0.35"/>
    <row r="567" s="2" customFormat="1" x14ac:dyDescent="0.35"/>
    <row r="568" s="2" customFormat="1" x14ac:dyDescent="0.35"/>
    <row r="569" s="2" customFormat="1" x14ac:dyDescent="0.35"/>
    <row r="570" s="2" customFormat="1" x14ac:dyDescent="0.35"/>
    <row r="571" s="2" customFormat="1" x14ac:dyDescent="0.35"/>
    <row r="572" s="2" customFormat="1" x14ac:dyDescent="0.35"/>
    <row r="573" s="2" customFormat="1" x14ac:dyDescent="0.35"/>
    <row r="574" s="2" customFormat="1" x14ac:dyDescent="0.35"/>
    <row r="575" s="2" customFormat="1" x14ac:dyDescent="0.35"/>
    <row r="576" s="2" customFormat="1" x14ac:dyDescent="0.35"/>
    <row r="577" s="2" customFormat="1" x14ac:dyDescent="0.35"/>
    <row r="578" s="2" customFormat="1" x14ac:dyDescent="0.35"/>
    <row r="579" s="2" customFormat="1" x14ac:dyDescent="0.35"/>
    <row r="580" s="2" customFormat="1" x14ac:dyDescent="0.35"/>
    <row r="581" s="2" customFormat="1" x14ac:dyDescent="0.35"/>
    <row r="582" s="2" customFormat="1" x14ac:dyDescent="0.35"/>
    <row r="583" s="2" customFormat="1" x14ac:dyDescent="0.35"/>
    <row r="584" s="2" customFormat="1" x14ac:dyDescent="0.35"/>
    <row r="585" s="2" customFormat="1" x14ac:dyDescent="0.35"/>
    <row r="586" s="2" customFormat="1" x14ac:dyDescent="0.35"/>
    <row r="587" s="2" customFormat="1" x14ac:dyDescent="0.35"/>
    <row r="588" s="2" customFormat="1" x14ac:dyDescent="0.35"/>
    <row r="589" s="2" customFormat="1" x14ac:dyDescent="0.35"/>
    <row r="590" s="2" customFormat="1" x14ac:dyDescent="0.35"/>
    <row r="591" s="2" customFormat="1" x14ac:dyDescent="0.35"/>
    <row r="592" s="2" customFormat="1" x14ac:dyDescent="0.35"/>
    <row r="593" s="2" customFormat="1" x14ac:dyDescent="0.35"/>
    <row r="594" s="2" customFormat="1" x14ac:dyDescent="0.35"/>
    <row r="595" s="2" customFormat="1" x14ac:dyDescent="0.35"/>
    <row r="596" s="2" customFormat="1" x14ac:dyDescent="0.35"/>
    <row r="597" s="2" customFormat="1" x14ac:dyDescent="0.35"/>
    <row r="598" s="2" customFormat="1" x14ac:dyDescent="0.35"/>
    <row r="599" s="2" customFormat="1" x14ac:dyDescent="0.35"/>
    <row r="600" s="2" customFormat="1" x14ac:dyDescent="0.35"/>
    <row r="601" s="2" customFormat="1" x14ac:dyDescent="0.35"/>
    <row r="602" s="2" customFormat="1" x14ac:dyDescent="0.35"/>
    <row r="603" s="2" customFormat="1" x14ac:dyDescent="0.35"/>
    <row r="604" s="2" customFormat="1" x14ac:dyDescent="0.35"/>
    <row r="605" s="2" customFormat="1" x14ac:dyDescent="0.35"/>
    <row r="606" s="2" customFormat="1" x14ac:dyDescent="0.35"/>
    <row r="607" s="2" customFormat="1" x14ac:dyDescent="0.35"/>
    <row r="608" s="2" customFormat="1" x14ac:dyDescent="0.35"/>
    <row r="609" s="2" customFormat="1" x14ac:dyDescent="0.35"/>
    <row r="610" s="2" customFormat="1" x14ac:dyDescent="0.35"/>
    <row r="611" s="2" customFormat="1" x14ac:dyDescent="0.35"/>
    <row r="612" s="2" customFormat="1" x14ac:dyDescent="0.35"/>
    <row r="613" s="2" customFormat="1" x14ac:dyDescent="0.35"/>
    <row r="614" s="2" customFormat="1" x14ac:dyDescent="0.35"/>
    <row r="615" s="2" customFormat="1" x14ac:dyDescent="0.35"/>
    <row r="616" s="2" customFormat="1" x14ac:dyDescent="0.35"/>
    <row r="617" s="2" customFormat="1" x14ac:dyDescent="0.35"/>
    <row r="618" s="2" customFormat="1" x14ac:dyDescent="0.35"/>
    <row r="619" s="2" customFormat="1" x14ac:dyDescent="0.35"/>
    <row r="620" s="2" customFormat="1" x14ac:dyDescent="0.35"/>
    <row r="621" s="2" customFormat="1" x14ac:dyDescent="0.35"/>
    <row r="622" s="2" customFormat="1" x14ac:dyDescent="0.35"/>
    <row r="623" s="2" customFormat="1" x14ac:dyDescent="0.35"/>
    <row r="624" s="2" customFormat="1" x14ac:dyDescent="0.35"/>
    <row r="625" s="2" customFormat="1" x14ac:dyDescent="0.35"/>
    <row r="626" s="2" customFormat="1" x14ac:dyDescent="0.35"/>
    <row r="627" s="2" customFormat="1" x14ac:dyDescent="0.35"/>
    <row r="628" s="2" customFormat="1" x14ac:dyDescent="0.35"/>
    <row r="629" s="2" customFormat="1" x14ac:dyDescent="0.35"/>
    <row r="630" s="2" customFormat="1" x14ac:dyDescent="0.35"/>
    <row r="631" s="2" customFormat="1" x14ac:dyDescent="0.35"/>
    <row r="632" s="2" customFormat="1" x14ac:dyDescent="0.35"/>
    <row r="633" s="2" customFormat="1" x14ac:dyDescent="0.35"/>
    <row r="634" s="2" customFormat="1" x14ac:dyDescent="0.35"/>
    <row r="635" s="2" customFormat="1" x14ac:dyDescent="0.35"/>
    <row r="636" s="2" customFormat="1" x14ac:dyDescent="0.35"/>
    <row r="637" s="2" customFormat="1" x14ac:dyDescent="0.35"/>
    <row r="638" s="2" customFormat="1" x14ac:dyDescent="0.35"/>
    <row r="639" s="2" customFormat="1" x14ac:dyDescent="0.35"/>
    <row r="640" s="2" customFormat="1" x14ac:dyDescent="0.35"/>
    <row r="641" s="2" customFormat="1" x14ac:dyDescent="0.35"/>
    <row r="642" s="2" customFormat="1" x14ac:dyDescent="0.35"/>
    <row r="643" s="2" customFormat="1" x14ac:dyDescent="0.35"/>
    <row r="644" s="2" customFormat="1" x14ac:dyDescent="0.35"/>
    <row r="645" s="2" customFormat="1" x14ac:dyDescent="0.35"/>
    <row r="646" s="2" customFormat="1" x14ac:dyDescent="0.35"/>
    <row r="647" s="2" customFormat="1" x14ac:dyDescent="0.35"/>
    <row r="648" s="2" customFormat="1" x14ac:dyDescent="0.35"/>
    <row r="649" s="2" customFormat="1" x14ac:dyDescent="0.35"/>
    <row r="650" s="2" customFormat="1" x14ac:dyDescent="0.35"/>
    <row r="651" s="2" customFormat="1" x14ac:dyDescent="0.35"/>
    <row r="652" s="2" customFormat="1" x14ac:dyDescent="0.35"/>
    <row r="653" s="2" customFormat="1" x14ac:dyDescent="0.35"/>
    <row r="654" s="2" customFormat="1" x14ac:dyDescent="0.35"/>
    <row r="655" s="2" customFormat="1" x14ac:dyDescent="0.35"/>
    <row r="656" s="2" customFormat="1" x14ac:dyDescent="0.35"/>
    <row r="657" s="2" customFormat="1" x14ac:dyDescent="0.35"/>
    <row r="658" s="2" customFormat="1" x14ac:dyDescent="0.35"/>
    <row r="659" s="2" customFormat="1" x14ac:dyDescent="0.35"/>
    <row r="660" s="2" customFormat="1" x14ac:dyDescent="0.35"/>
    <row r="661" s="2" customFormat="1" x14ac:dyDescent="0.35"/>
    <row r="662" s="2" customFormat="1" x14ac:dyDescent="0.35"/>
    <row r="663" s="2" customFormat="1" x14ac:dyDescent="0.35"/>
    <row r="664" s="2" customFormat="1" x14ac:dyDescent="0.35"/>
    <row r="665" s="2" customFormat="1" x14ac:dyDescent="0.35"/>
    <row r="666" s="2" customFormat="1" x14ac:dyDescent="0.35"/>
    <row r="667" s="2" customFormat="1" x14ac:dyDescent="0.35"/>
    <row r="668" s="2" customFormat="1" x14ac:dyDescent="0.35"/>
    <row r="669" s="2" customFormat="1" x14ac:dyDescent="0.35"/>
    <row r="670" s="2" customFormat="1" x14ac:dyDescent="0.35"/>
    <row r="671" s="2" customFormat="1" x14ac:dyDescent="0.35"/>
    <row r="672" s="2" customFormat="1" x14ac:dyDescent="0.35"/>
    <row r="673" s="2" customFormat="1" x14ac:dyDescent="0.35"/>
    <row r="674" s="2" customFormat="1" x14ac:dyDescent="0.35"/>
    <row r="675" s="2" customFormat="1" x14ac:dyDescent="0.35"/>
    <row r="676" s="2" customFormat="1" x14ac:dyDescent="0.35"/>
    <row r="677" s="2" customFormat="1" x14ac:dyDescent="0.35"/>
    <row r="678" s="2" customFormat="1" x14ac:dyDescent="0.35"/>
    <row r="679" s="2" customFormat="1" x14ac:dyDescent="0.35"/>
    <row r="680" s="2" customFormat="1" x14ac:dyDescent="0.35"/>
    <row r="681" s="2" customFormat="1" x14ac:dyDescent="0.35"/>
    <row r="682" s="2" customFormat="1" x14ac:dyDescent="0.35"/>
    <row r="683" s="2" customFormat="1" x14ac:dyDescent="0.35"/>
    <row r="684" s="2" customFormat="1" x14ac:dyDescent="0.35"/>
    <row r="685" s="2" customFormat="1" x14ac:dyDescent="0.35"/>
    <row r="686" s="2" customFormat="1" x14ac:dyDescent="0.35"/>
    <row r="687" s="2" customFormat="1" x14ac:dyDescent="0.35"/>
    <row r="688" s="2" customFormat="1" x14ac:dyDescent="0.35"/>
    <row r="689" s="2" customFormat="1" x14ac:dyDescent="0.35"/>
    <row r="690" s="2" customFormat="1" x14ac:dyDescent="0.35"/>
    <row r="691" s="2" customFormat="1" x14ac:dyDescent="0.35"/>
    <row r="692" s="2" customFormat="1" x14ac:dyDescent="0.35"/>
    <row r="693" s="2" customFormat="1" x14ac:dyDescent="0.35"/>
    <row r="694" s="2" customFormat="1" x14ac:dyDescent="0.35"/>
    <row r="695" s="2" customFormat="1" x14ac:dyDescent="0.35"/>
    <row r="696" s="2" customFormat="1" x14ac:dyDescent="0.35"/>
    <row r="697" s="2" customFormat="1" x14ac:dyDescent="0.35"/>
    <row r="698" s="2" customFormat="1" x14ac:dyDescent="0.35"/>
    <row r="699" s="2" customFormat="1" x14ac:dyDescent="0.35"/>
    <row r="700" s="2" customFormat="1" x14ac:dyDescent="0.35"/>
    <row r="701" s="2" customFormat="1" x14ac:dyDescent="0.35"/>
    <row r="702" s="2" customFormat="1" x14ac:dyDescent="0.35"/>
    <row r="703" s="2" customFormat="1" x14ac:dyDescent="0.35"/>
    <row r="704" s="2" customFormat="1" x14ac:dyDescent="0.35"/>
    <row r="705" s="2" customFormat="1" x14ac:dyDescent="0.35"/>
    <row r="706" s="2" customFormat="1" x14ac:dyDescent="0.35"/>
    <row r="707" s="2" customFormat="1" x14ac:dyDescent="0.35"/>
    <row r="708" s="2" customFormat="1" x14ac:dyDescent="0.35"/>
    <row r="709" s="2" customFormat="1" x14ac:dyDescent="0.35"/>
    <row r="710" s="2" customFormat="1" x14ac:dyDescent="0.35"/>
    <row r="711" s="2" customFormat="1" x14ac:dyDescent="0.35"/>
    <row r="712" s="2" customFormat="1" x14ac:dyDescent="0.35"/>
    <row r="713" s="2" customFormat="1" x14ac:dyDescent="0.35"/>
    <row r="714" s="2" customFormat="1" x14ac:dyDescent="0.35"/>
    <row r="715" s="2" customFormat="1" x14ac:dyDescent="0.35"/>
    <row r="716" s="2" customFormat="1" x14ac:dyDescent="0.35"/>
    <row r="717" s="2" customFormat="1" x14ac:dyDescent="0.35"/>
    <row r="718" s="2" customFormat="1" x14ac:dyDescent="0.35"/>
    <row r="719" s="2" customFormat="1" x14ac:dyDescent="0.35"/>
    <row r="720" s="2" customFormat="1" x14ac:dyDescent="0.35"/>
    <row r="721" s="2" customFormat="1" x14ac:dyDescent="0.35"/>
    <row r="722" s="2" customFormat="1" x14ac:dyDescent="0.35"/>
    <row r="723" s="2" customFormat="1" x14ac:dyDescent="0.35"/>
    <row r="724" s="2" customFormat="1" x14ac:dyDescent="0.35"/>
    <row r="725" s="2" customFormat="1" x14ac:dyDescent="0.35"/>
    <row r="726" s="2" customFormat="1" x14ac:dyDescent="0.35"/>
    <row r="727" s="2" customFormat="1" x14ac:dyDescent="0.35"/>
    <row r="728" s="2" customFormat="1" x14ac:dyDescent="0.35"/>
    <row r="729" s="2" customFormat="1" x14ac:dyDescent="0.35"/>
    <row r="730" s="2" customFormat="1" x14ac:dyDescent="0.35"/>
    <row r="731" s="2" customFormat="1" x14ac:dyDescent="0.35"/>
    <row r="732" s="2" customFormat="1" x14ac:dyDescent="0.35"/>
    <row r="733" s="2" customFormat="1" x14ac:dyDescent="0.35"/>
    <row r="734" s="2" customFormat="1" x14ac:dyDescent="0.35"/>
    <row r="735" s="2" customFormat="1" x14ac:dyDescent="0.35"/>
    <row r="736" s="2" customFormat="1" x14ac:dyDescent="0.35"/>
    <row r="737" s="2" customFormat="1" x14ac:dyDescent="0.35"/>
    <row r="738" s="2" customFormat="1" x14ac:dyDescent="0.35"/>
    <row r="739" s="2" customFormat="1" x14ac:dyDescent="0.35"/>
    <row r="740" s="2" customFormat="1" x14ac:dyDescent="0.35"/>
    <row r="741" s="2" customFormat="1" x14ac:dyDescent="0.35"/>
    <row r="742" s="2" customFormat="1" x14ac:dyDescent="0.35"/>
    <row r="743" s="2" customFormat="1" x14ac:dyDescent="0.35"/>
    <row r="744" s="2" customFormat="1" x14ac:dyDescent="0.35"/>
    <row r="745" s="2" customFormat="1" x14ac:dyDescent="0.35"/>
    <row r="746" s="2" customFormat="1" x14ac:dyDescent="0.35"/>
    <row r="747" s="2" customFormat="1" x14ac:dyDescent="0.35"/>
    <row r="748" s="2" customFormat="1" x14ac:dyDescent="0.35"/>
    <row r="749" s="2" customFormat="1" x14ac:dyDescent="0.35"/>
    <row r="750" s="2" customFormat="1" x14ac:dyDescent="0.35"/>
    <row r="751" s="2" customFormat="1" x14ac:dyDescent="0.35"/>
    <row r="752" s="2" customFormat="1" x14ac:dyDescent="0.35"/>
    <row r="753" s="2" customFormat="1" x14ac:dyDescent="0.35"/>
    <row r="754" s="2" customFormat="1" x14ac:dyDescent="0.35"/>
    <row r="755" s="2" customFormat="1" x14ac:dyDescent="0.35"/>
    <row r="756" s="2" customFormat="1" x14ac:dyDescent="0.35"/>
    <row r="757" s="2" customFormat="1" x14ac:dyDescent="0.35"/>
    <row r="758" s="2" customFormat="1" x14ac:dyDescent="0.35"/>
    <row r="759" s="2" customFormat="1" x14ac:dyDescent="0.35"/>
    <row r="760" s="2" customFormat="1" x14ac:dyDescent="0.35"/>
    <row r="761" s="2" customFormat="1" x14ac:dyDescent="0.35"/>
    <row r="762" s="2" customFormat="1" x14ac:dyDescent="0.35"/>
    <row r="763" s="2" customFormat="1" x14ac:dyDescent="0.35"/>
    <row r="764" s="2" customFormat="1" x14ac:dyDescent="0.35"/>
    <row r="765" s="2" customFormat="1" x14ac:dyDescent="0.35"/>
    <row r="766" s="2" customFormat="1" x14ac:dyDescent="0.35"/>
    <row r="767" s="2" customFormat="1" x14ac:dyDescent="0.35"/>
    <row r="768" s="2" customFormat="1" x14ac:dyDescent="0.35"/>
    <row r="769" s="2" customFormat="1" x14ac:dyDescent="0.35"/>
    <row r="770" s="2" customFormat="1" x14ac:dyDescent="0.35"/>
    <row r="771" s="2" customFormat="1" x14ac:dyDescent="0.35"/>
    <row r="772" s="2" customFormat="1" x14ac:dyDescent="0.35"/>
    <row r="773" s="2" customFormat="1" x14ac:dyDescent="0.35"/>
    <row r="774" s="2" customFormat="1" x14ac:dyDescent="0.35"/>
    <row r="775" s="2" customFormat="1" x14ac:dyDescent="0.35"/>
    <row r="776" s="2" customFormat="1" x14ac:dyDescent="0.35"/>
    <row r="777" s="2" customFormat="1" x14ac:dyDescent="0.35"/>
    <row r="778" s="2" customFormat="1" x14ac:dyDescent="0.35"/>
    <row r="779" s="2" customFormat="1" x14ac:dyDescent="0.35"/>
    <row r="780" s="2" customFormat="1" x14ac:dyDescent="0.35"/>
    <row r="781" s="2" customFormat="1" x14ac:dyDescent="0.35"/>
    <row r="782" s="2" customFormat="1" x14ac:dyDescent="0.35"/>
    <row r="783" s="2" customFormat="1" x14ac:dyDescent="0.35"/>
    <row r="784" s="2" customFormat="1" x14ac:dyDescent="0.35"/>
    <row r="785" s="2" customFormat="1" x14ac:dyDescent="0.35"/>
    <row r="786" s="2" customFormat="1" x14ac:dyDescent="0.35"/>
    <row r="787" s="2" customFormat="1" x14ac:dyDescent="0.35"/>
    <row r="788" s="2" customFormat="1" x14ac:dyDescent="0.35"/>
    <row r="789" s="2" customFormat="1" x14ac:dyDescent="0.35"/>
    <row r="790" s="2" customFormat="1" x14ac:dyDescent="0.35"/>
    <row r="791" s="2" customFormat="1" x14ac:dyDescent="0.35"/>
    <row r="792" s="2" customFormat="1" x14ac:dyDescent="0.35"/>
    <row r="793" s="2" customFormat="1" x14ac:dyDescent="0.35"/>
    <row r="794" s="2" customFormat="1" x14ac:dyDescent="0.35"/>
    <row r="795" s="2" customFormat="1" x14ac:dyDescent="0.35"/>
    <row r="796" s="2" customFormat="1" x14ac:dyDescent="0.35"/>
    <row r="797" s="2" customFormat="1" x14ac:dyDescent="0.35"/>
    <row r="798" s="2" customFormat="1" x14ac:dyDescent="0.35"/>
    <row r="799" s="2" customFormat="1" x14ac:dyDescent="0.35"/>
    <row r="800" s="2" customFormat="1" x14ac:dyDescent="0.35"/>
    <row r="801" s="2" customFormat="1" x14ac:dyDescent="0.35"/>
    <row r="802" s="2" customFormat="1" x14ac:dyDescent="0.35"/>
    <row r="803" s="2" customFormat="1" x14ac:dyDescent="0.35"/>
    <row r="804" s="2" customFormat="1" x14ac:dyDescent="0.35"/>
    <row r="805" s="2" customFormat="1" x14ac:dyDescent="0.35"/>
    <row r="806" s="2" customFormat="1" x14ac:dyDescent="0.35"/>
    <row r="807" s="2" customFormat="1" x14ac:dyDescent="0.35"/>
    <row r="808" s="2" customFormat="1" x14ac:dyDescent="0.35"/>
    <row r="809" s="2" customFormat="1" x14ac:dyDescent="0.35"/>
    <row r="810" s="2" customFormat="1" x14ac:dyDescent="0.35"/>
    <row r="811" s="2" customFormat="1" x14ac:dyDescent="0.35"/>
    <row r="812" s="2" customFormat="1" x14ac:dyDescent="0.35"/>
    <row r="813" s="2" customFormat="1" x14ac:dyDescent="0.35"/>
    <row r="814" s="2" customFormat="1" x14ac:dyDescent="0.35"/>
    <row r="815" s="2" customFormat="1" x14ac:dyDescent="0.35"/>
    <row r="816" s="2" customFormat="1" x14ac:dyDescent="0.35"/>
    <row r="817" s="2" customFormat="1" x14ac:dyDescent="0.35"/>
    <row r="818" s="2" customFormat="1" x14ac:dyDescent="0.35"/>
    <row r="819" s="2" customFormat="1" x14ac:dyDescent="0.35"/>
    <row r="820" s="2" customFormat="1" x14ac:dyDescent="0.35"/>
    <row r="821" s="2" customFormat="1" x14ac:dyDescent="0.35"/>
    <row r="822" s="2" customFormat="1" x14ac:dyDescent="0.35"/>
    <row r="823" s="2" customFormat="1" x14ac:dyDescent="0.35"/>
    <row r="824" s="2" customFormat="1" x14ac:dyDescent="0.35"/>
    <row r="825" s="2" customFormat="1" x14ac:dyDescent="0.35"/>
    <row r="826" s="2" customFormat="1" x14ac:dyDescent="0.35"/>
    <row r="827" s="2" customFormat="1" x14ac:dyDescent="0.35"/>
    <row r="828" s="2" customFormat="1" x14ac:dyDescent="0.35"/>
    <row r="829" s="2" customFormat="1" x14ac:dyDescent="0.35"/>
    <row r="830" s="2" customFormat="1" x14ac:dyDescent="0.35"/>
    <row r="831" s="2" customFormat="1" x14ac:dyDescent="0.35"/>
    <row r="832" s="2" customFormat="1" x14ac:dyDescent="0.35"/>
    <row r="833" s="2" customFormat="1" x14ac:dyDescent="0.35"/>
    <row r="834" s="2" customFormat="1" x14ac:dyDescent="0.35"/>
    <row r="835" s="2" customFormat="1" x14ac:dyDescent="0.35"/>
    <row r="836" s="2" customFormat="1" x14ac:dyDescent="0.35"/>
    <row r="837" s="2" customFormat="1" x14ac:dyDescent="0.35"/>
    <row r="838" s="2" customFormat="1" x14ac:dyDescent="0.35"/>
    <row r="839" s="2" customFormat="1" x14ac:dyDescent="0.35"/>
    <row r="840" s="2" customFormat="1" x14ac:dyDescent="0.35"/>
    <row r="841" s="2" customFormat="1" x14ac:dyDescent="0.35"/>
    <row r="842" s="2" customFormat="1" x14ac:dyDescent="0.35"/>
    <row r="843" s="2" customFormat="1" x14ac:dyDescent="0.35"/>
    <row r="844" s="2" customFormat="1" x14ac:dyDescent="0.35"/>
    <row r="845" s="2" customFormat="1" x14ac:dyDescent="0.35"/>
    <row r="846" s="2" customFormat="1" x14ac:dyDescent="0.35"/>
    <row r="847" s="2" customFormat="1" x14ac:dyDescent="0.35"/>
    <row r="848" s="2" customFormat="1" x14ac:dyDescent="0.35"/>
    <row r="849" s="2" customFormat="1" x14ac:dyDescent="0.35"/>
    <row r="850" s="2" customFormat="1" x14ac:dyDescent="0.35"/>
    <row r="851" s="2" customFormat="1" x14ac:dyDescent="0.35"/>
    <row r="852" s="2" customFormat="1" x14ac:dyDescent="0.35"/>
    <row r="853" s="2" customFormat="1" x14ac:dyDescent="0.35"/>
    <row r="854" s="2" customFormat="1" x14ac:dyDescent="0.35"/>
    <row r="855" s="2" customFormat="1" x14ac:dyDescent="0.35"/>
    <row r="856" s="2" customFormat="1" x14ac:dyDescent="0.35"/>
    <row r="857" s="2" customFormat="1" x14ac:dyDescent="0.35"/>
    <row r="858" s="2" customFormat="1" x14ac:dyDescent="0.35"/>
    <row r="859" s="2" customFormat="1" x14ac:dyDescent="0.35"/>
    <row r="860" s="2" customFormat="1" x14ac:dyDescent="0.35"/>
    <row r="861" s="2" customFormat="1" x14ac:dyDescent="0.35"/>
    <row r="862" s="2" customFormat="1" x14ac:dyDescent="0.35"/>
    <row r="863" s="2" customFormat="1" x14ac:dyDescent="0.35"/>
    <row r="864" s="2" customFormat="1" x14ac:dyDescent="0.35"/>
    <row r="865" s="2" customFormat="1" x14ac:dyDescent="0.35"/>
    <row r="866" s="2" customFormat="1" x14ac:dyDescent="0.35"/>
    <row r="867" s="2" customFormat="1" x14ac:dyDescent="0.35"/>
    <row r="868" s="2" customFormat="1" x14ac:dyDescent="0.35"/>
    <row r="869" s="2" customFormat="1" x14ac:dyDescent="0.35"/>
    <row r="870" s="2" customFormat="1" x14ac:dyDescent="0.35"/>
    <row r="871" s="2" customFormat="1" x14ac:dyDescent="0.35"/>
    <row r="872" s="2" customFormat="1" x14ac:dyDescent="0.35"/>
    <row r="873" s="2" customFormat="1" x14ac:dyDescent="0.35"/>
    <row r="874" s="2" customFormat="1" x14ac:dyDescent="0.35"/>
    <row r="875" s="2" customFormat="1" x14ac:dyDescent="0.35"/>
    <row r="876" s="2" customFormat="1" x14ac:dyDescent="0.35"/>
    <row r="877" s="2" customFormat="1" x14ac:dyDescent="0.35"/>
    <row r="878" s="2" customFormat="1" x14ac:dyDescent="0.35"/>
    <row r="879" s="2" customFormat="1" x14ac:dyDescent="0.35"/>
    <row r="880" s="2" customFormat="1" x14ac:dyDescent="0.35"/>
    <row r="881" s="2" customFormat="1" x14ac:dyDescent="0.35"/>
    <row r="882" s="2" customFormat="1" x14ac:dyDescent="0.35"/>
    <row r="883" s="2" customFormat="1" x14ac:dyDescent="0.35"/>
    <row r="884" s="2" customFormat="1" x14ac:dyDescent="0.35"/>
    <row r="885" s="2" customFormat="1" x14ac:dyDescent="0.35"/>
    <row r="886" s="2" customFormat="1" x14ac:dyDescent="0.35"/>
    <row r="887" s="2" customFormat="1" x14ac:dyDescent="0.35"/>
    <row r="888" s="2" customFormat="1" x14ac:dyDescent="0.35"/>
    <row r="889" s="2" customFormat="1" x14ac:dyDescent="0.35"/>
    <row r="890" s="2" customFormat="1" x14ac:dyDescent="0.35"/>
    <row r="891" s="2" customFormat="1" x14ac:dyDescent="0.35"/>
    <row r="892" s="2" customFormat="1" x14ac:dyDescent="0.35"/>
    <row r="893" s="2" customFormat="1" x14ac:dyDescent="0.35"/>
    <row r="894" s="2" customFormat="1" x14ac:dyDescent="0.35"/>
    <row r="895" s="2" customFormat="1" x14ac:dyDescent="0.35"/>
    <row r="896" s="2" customFormat="1" x14ac:dyDescent="0.35"/>
    <row r="897" s="2" customFormat="1" x14ac:dyDescent="0.35"/>
    <row r="898" s="2" customFormat="1" x14ac:dyDescent="0.35"/>
    <row r="899" s="2" customFormat="1" x14ac:dyDescent="0.35"/>
    <row r="900" s="2" customFormat="1" x14ac:dyDescent="0.35"/>
    <row r="901" s="2" customFormat="1" x14ac:dyDescent="0.35"/>
    <row r="902" s="2" customFormat="1" x14ac:dyDescent="0.35"/>
    <row r="903" s="2" customFormat="1" x14ac:dyDescent="0.35"/>
    <row r="904" s="2" customFormat="1" x14ac:dyDescent="0.35"/>
    <row r="905" s="2" customFormat="1" x14ac:dyDescent="0.35"/>
    <row r="906" s="2" customFormat="1" x14ac:dyDescent="0.35"/>
    <row r="907" s="2" customFormat="1" x14ac:dyDescent="0.35"/>
    <row r="908" s="2" customFormat="1" x14ac:dyDescent="0.35"/>
    <row r="909" s="2" customFormat="1" x14ac:dyDescent="0.35"/>
    <row r="910" s="2" customFormat="1" x14ac:dyDescent="0.35"/>
    <row r="911" s="2" customFormat="1" x14ac:dyDescent="0.35"/>
    <row r="912" s="2" customFormat="1" x14ac:dyDescent="0.35"/>
    <row r="913" s="2" customFormat="1" x14ac:dyDescent="0.35"/>
    <row r="914" s="2" customFormat="1" x14ac:dyDescent="0.35"/>
    <row r="915" s="2" customFormat="1" x14ac:dyDescent="0.35"/>
    <row r="916" s="2" customFormat="1" x14ac:dyDescent="0.35"/>
    <row r="917" s="2" customFormat="1" x14ac:dyDescent="0.35"/>
    <row r="918" s="2" customFormat="1" x14ac:dyDescent="0.35"/>
    <row r="919" s="2" customFormat="1" x14ac:dyDescent="0.35"/>
    <row r="920" s="2" customFormat="1" x14ac:dyDescent="0.35"/>
    <row r="921" s="2" customFormat="1" x14ac:dyDescent="0.35"/>
    <row r="922" s="2" customFormat="1" x14ac:dyDescent="0.35"/>
    <row r="923" s="2" customFormat="1" x14ac:dyDescent="0.35"/>
    <row r="924" s="2" customFormat="1" x14ac:dyDescent="0.35"/>
    <row r="925" s="2" customFormat="1" x14ac:dyDescent="0.35"/>
    <row r="926" s="2" customFormat="1" x14ac:dyDescent="0.35"/>
    <row r="927" s="2" customFormat="1" x14ac:dyDescent="0.35"/>
    <row r="928" s="2" customFormat="1" x14ac:dyDescent="0.35"/>
    <row r="929" s="2" customFormat="1" x14ac:dyDescent="0.35"/>
    <row r="930" s="2" customFormat="1" x14ac:dyDescent="0.35"/>
    <row r="931" s="2" customFormat="1" x14ac:dyDescent="0.35"/>
    <row r="932" s="2" customFormat="1" x14ac:dyDescent="0.35"/>
    <row r="933" s="2" customFormat="1" x14ac:dyDescent="0.35"/>
    <row r="934" s="2" customFormat="1" x14ac:dyDescent="0.35"/>
    <row r="935" s="2" customFormat="1" x14ac:dyDescent="0.35"/>
    <row r="936" s="2" customFormat="1" x14ac:dyDescent="0.35"/>
    <row r="937" s="2" customFormat="1" x14ac:dyDescent="0.35"/>
    <row r="938" s="2" customFormat="1" x14ac:dyDescent="0.35"/>
    <row r="939" s="2" customFormat="1" x14ac:dyDescent="0.35"/>
    <row r="940" s="2" customFormat="1" x14ac:dyDescent="0.35"/>
    <row r="941" s="2" customFormat="1" x14ac:dyDescent="0.35"/>
    <row r="942" s="2" customFormat="1" x14ac:dyDescent="0.35"/>
    <row r="943" s="2" customFormat="1" x14ac:dyDescent="0.35"/>
    <row r="944" s="2" customFormat="1" x14ac:dyDescent="0.35"/>
    <row r="945" s="2" customFormat="1" x14ac:dyDescent="0.35"/>
    <row r="946" s="2" customFormat="1" x14ac:dyDescent="0.35"/>
    <row r="947" s="2" customFormat="1" x14ac:dyDescent="0.35"/>
    <row r="948" s="2" customFormat="1" x14ac:dyDescent="0.35"/>
    <row r="949" s="2" customFormat="1" x14ac:dyDescent="0.35"/>
    <row r="950" s="2" customFormat="1" x14ac:dyDescent="0.35"/>
    <row r="951" s="2" customFormat="1" x14ac:dyDescent="0.35"/>
    <row r="952" s="2" customFormat="1" x14ac:dyDescent="0.35"/>
    <row r="953" s="2" customFormat="1" x14ac:dyDescent="0.35"/>
    <row r="954" s="2" customFormat="1" x14ac:dyDescent="0.35"/>
    <row r="955" s="2" customFormat="1" x14ac:dyDescent="0.35"/>
    <row r="956" s="2" customFormat="1" x14ac:dyDescent="0.35"/>
    <row r="957" s="2" customFormat="1" x14ac:dyDescent="0.35"/>
    <row r="958" s="2" customFormat="1" x14ac:dyDescent="0.35"/>
    <row r="959" s="2" customFormat="1" x14ac:dyDescent="0.35"/>
    <row r="960" s="2" customFormat="1" x14ac:dyDescent="0.35"/>
    <row r="961" s="2" customFormat="1" x14ac:dyDescent="0.35"/>
    <row r="962" s="2" customFormat="1" x14ac:dyDescent="0.35"/>
    <row r="963" s="2" customFormat="1" x14ac:dyDescent="0.35"/>
    <row r="964" s="2" customFormat="1" x14ac:dyDescent="0.35"/>
    <row r="965" s="2" customFormat="1" x14ac:dyDescent="0.35"/>
    <row r="966" s="2" customFormat="1" x14ac:dyDescent="0.35"/>
    <row r="967" s="2" customFormat="1" x14ac:dyDescent="0.35"/>
    <row r="968" s="2" customFormat="1" x14ac:dyDescent="0.35"/>
    <row r="969" s="2" customFormat="1" x14ac:dyDescent="0.35"/>
    <row r="970" s="2" customFormat="1" x14ac:dyDescent="0.35"/>
    <row r="971" s="2" customFormat="1" x14ac:dyDescent="0.35"/>
    <row r="972" s="2" customFormat="1" x14ac:dyDescent="0.35"/>
    <row r="973" s="2" customFormat="1" x14ac:dyDescent="0.35"/>
    <row r="974" s="2" customFormat="1" x14ac:dyDescent="0.35"/>
    <row r="975" s="2" customFormat="1" x14ac:dyDescent="0.35"/>
    <row r="976" s="2" customFormat="1" x14ac:dyDescent="0.35"/>
    <row r="977" s="2" customFormat="1" x14ac:dyDescent="0.35"/>
    <row r="978" s="2" customFormat="1" x14ac:dyDescent="0.35"/>
    <row r="979" s="2" customFormat="1" x14ac:dyDescent="0.35"/>
    <row r="980" s="2" customFormat="1" x14ac:dyDescent="0.35"/>
    <row r="981" s="2" customFormat="1" x14ac:dyDescent="0.35"/>
    <row r="982" s="2" customFormat="1" x14ac:dyDescent="0.35"/>
    <row r="983" s="2" customFormat="1" x14ac:dyDescent="0.35"/>
    <row r="984" s="2" customFormat="1" x14ac:dyDescent="0.35"/>
    <row r="985" s="2" customFormat="1" x14ac:dyDescent="0.35"/>
    <row r="986" s="2" customFormat="1" x14ac:dyDescent="0.35"/>
    <row r="987" s="2" customFormat="1" x14ac:dyDescent="0.35"/>
    <row r="988" s="2" customFormat="1" x14ac:dyDescent="0.35"/>
    <row r="989" s="2" customFormat="1" x14ac:dyDescent="0.35"/>
    <row r="990" s="2" customFormat="1" x14ac:dyDescent="0.35"/>
    <row r="991" s="2" customFormat="1" x14ac:dyDescent="0.35"/>
    <row r="992" s="2" customFormat="1" x14ac:dyDescent="0.35"/>
    <row r="993" s="2" customFormat="1" x14ac:dyDescent="0.35"/>
    <row r="994" s="2" customFormat="1" x14ac:dyDescent="0.35"/>
    <row r="995" s="2" customFormat="1" x14ac:dyDescent="0.35"/>
    <row r="996" s="2" customFormat="1" x14ac:dyDescent="0.35"/>
    <row r="997" s="2" customFormat="1" x14ac:dyDescent="0.35"/>
    <row r="998" s="2" customFormat="1" x14ac:dyDescent="0.35"/>
    <row r="999" s="2" customFormat="1" x14ac:dyDescent="0.35"/>
    <row r="1000" s="2" customFormat="1" x14ac:dyDescent="0.35"/>
    <row r="1001" s="2" customFormat="1" x14ac:dyDescent="0.35"/>
    <row r="1002" s="2" customFormat="1" x14ac:dyDescent="0.35"/>
    <row r="1003" s="2" customFormat="1" x14ac:dyDescent="0.35"/>
    <row r="1004" s="2" customFormat="1" x14ac:dyDescent="0.35"/>
    <row r="1005" s="2" customFormat="1" x14ac:dyDescent="0.35"/>
    <row r="1006" s="2" customFormat="1" x14ac:dyDescent="0.35"/>
    <row r="1007" s="2" customFormat="1" x14ac:dyDescent="0.35"/>
    <row r="1008" s="2" customFormat="1" x14ac:dyDescent="0.35"/>
    <row r="1009" s="2" customFormat="1" x14ac:dyDescent="0.35"/>
    <row r="1010" s="2" customFormat="1" x14ac:dyDescent="0.35"/>
    <row r="1011" s="2" customFormat="1" x14ac:dyDescent="0.35"/>
    <row r="1012" s="2" customFormat="1" x14ac:dyDescent="0.35"/>
    <row r="1013" s="2" customFormat="1" x14ac:dyDescent="0.35"/>
    <row r="1014" s="2" customFormat="1" x14ac:dyDescent="0.35"/>
    <row r="1015" s="2" customFormat="1" x14ac:dyDescent="0.35"/>
    <row r="1016" s="2" customFormat="1" x14ac:dyDescent="0.35"/>
    <row r="1017" s="2" customFormat="1" x14ac:dyDescent="0.35"/>
    <row r="1018" s="2" customFormat="1" x14ac:dyDescent="0.35"/>
    <row r="1019" s="2" customFormat="1" x14ac:dyDescent="0.35"/>
    <row r="1020" s="2" customFormat="1" x14ac:dyDescent="0.35"/>
    <row r="1021" s="2" customFormat="1" x14ac:dyDescent="0.35"/>
    <row r="1022" s="2" customFormat="1" x14ac:dyDescent="0.35"/>
    <row r="1023" s="2" customFormat="1" x14ac:dyDescent="0.35"/>
  </sheetData>
  <mergeCells count="2">
    <mergeCell ref="A1:D1"/>
    <mergeCell ref="A2:D2"/>
  </mergeCells>
  <phoneticPr fontId="12" type="noConversion"/>
  <pageMargins left="0.75" right="0.75" top="1" bottom="1" header="0.5" footer="0.5"/>
  <pageSetup scale="75"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255"/>
  <sheetViews>
    <sheetView tabSelected="1" topLeftCell="A7" zoomScaleNormal="100" zoomScalePageLayoutView="130" workbookViewId="0">
      <selection activeCell="B12" sqref="B12"/>
    </sheetView>
  </sheetViews>
  <sheetFormatPr defaultColWidth="8.81640625" defaultRowHeight="14.5" x14ac:dyDescent="0.35"/>
  <cols>
    <col min="2" max="2" width="28.453125" customWidth="1"/>
    <col min="3" max="3" width="34.1796875" customWidth="1"/>
    <col min="4" max="4" width="17.7265625" style="2" customWidth="1"/>
    <col min="5" max="93" width="8.81640625" style="2"/>
  </cols>
  <sheetData>
    <row r="1" spans="1:93" ht="18.5" x14ac:dyDescent="0.45">
      <c r="A1" s="159" t="s">
        <v>114</v>
      </c>
      <c r="B1" s="159"/>
      <c r="C1" s="159"/>
      <c r="D1" s="159"/>
      <c r="BV1"/>
      <c r="BW1"/>
      <c r="BX1"/>
      <c r="BY1"/>
      <c r="BZ1"/>
      <c r="CA1"/>
      <c r="CB1"/>
      <c r="CC1"/>
      <c r="CD1"/>
      <c r="CE1"/>
      <c r="CF1"/>
      <c r="CG1"/>
      <c r="CH1"/>
      <c r="CI1"/>
      <c r="CJ1"/>
      <c r="CK1"/>
      <c r="CL1"/>
      <c r="CM1"/>
      <c r="CN1"/>
      <c r="CO1"/>
    </row>
    <row r="2" spans="1:93" ht="42.75" customHeight="1" x14ac:dyDescent="0.35">
      <c r="A2" s="190" t="s">
        <v>103</v>
      </c>
      <c r="B2" s="190"/>
      <c r="C2" s="190"/>
      <c r="D2" s="190"/>
      <c r="E2" s="69"/>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row>
    <row r="3" spans="1:93" s="2" customFormat="1" ht="16" customHeight="1" thickBot="1" x14ac:dyDescent="0.4">
      <c r="B3" s="41"/>
      <c r="C3" s="41"/>
    </row>
    <row r="4" spans="1:93" s="2" customFormat="1" x14ac:dyDescent="0.35">
      <c r="B4" s="197" t="s">
        <v>71</v>
      </c>
      <c r="C4" s="198"/>
    </row>
    <row r="5" spans="1:93" s="2" customFormat="1" ht="57" customHeight="1" x14ac:dyDescent="0.35">
      <c r="B5" s="74" t="s">
        <v>98</v>
      </c>
      <c r="C5" s="70">
        <f>'High-Level Budget'!B50</f>
        <v>0</v>
      </c>
      <c r="H5" s="82"/>
    </row>
    <row r="6" spans="1:93" s="2" customFormat="1" ht="58" customHeight="1" thickBot="1" x14ac:dyDescent="0.4">
      <c r="B6" s="199" t="str">
        <f>IF('High-Level Budget'!B50&gt;=0,"THE PROGRAM WILL NOT REQUIRE ADDITIONAL FUNDING AT THE CURRENT LEVEL OF MEALS SERVED AND COSTS","ADDITIONAL FUNDING IS NEEDED AT THE CURRENT LEVEL OF COSTS AND MEALS SERVED. CAN YOU FUNDRAISE THE DIFFERENCE? ARE THERE PARTNERS THAT CAN HELP? YOU MAY ALSO INCREASE THE NUMBER OF MEALS SERVED OR REDUCE COSTS.")</f>
        <v>THE PROGRAM WILL NOT REQUIRE ADDITIONAL FUNDING AT THE CURRENT LEVEL OF MEALS SERVED AND COSTS</v>
      </c>
      <c r="C6" s="200"/>
    </row>
    <row r="7" spans="1:93" s="2" customFormat="1" ht="15" thickBot="1" x14ac:dyDescent="0.4"/>
    <row r="8" spans="1:93" s="2" customFormat="1" x14ac:dyDescent="0.35">
      <c r="B8" s="201" t="s">
        <v>72</v>
      </c>
      <c r="C8" s="202"/>
    </row>
    <row r="9" spans="1:93" s="2" customFormat="1" ht="30" customHeight="1" x14ac:dyDescent="0.35">
      <c r="B9" s="195" t="s">
        <v>99</v>
      </c>
      <c r="C9" s="196"/>
    </row>
    <row r="10" spans="1:93" s="2" customFormat="1" x14ac:dyDescent="0.35">
      <c r="B10" s="75" t="s">
        <v>86</v>
      </c>
      <c r="C10" s="76" t="s">
        <v>101</v>
      </c>
    </row>
    <row r="11" spans="1:93" s="2" customFormat="1" x14ac:dyDescent="0.35">
      <c r="B11" s="77">
        <v>0.1</v>
      </c>
      <c r="C11" s="42">
        <f>('High-Level Budget'!B13*1.1)-'High-Level Budget'!B25-('High-Level Budget'!B31*1.1)-'High-Level Budget'!B38-('High-Level Budget'!B42*1.1)-'High-Level Budget'!B46</f>
        <v>0</v>
      </c>
    </row>
    <row r="12" spans="1:93" s="2" customFormat="1" x14ac:dyDescent="0.35">
      <c r="B12" s="77">
        <v>0.25</v>
      </c>
      <c r="C12" s="42">
        <f>('High-Level Budget'!B13*1.25)-'High-Level Budget'!B25-('High-Level Budget'!B31*1.25)-'High-Level Budget'!B38-('High-Level Budget'!B42*1.25)-'High-Level Budget'!B46</f>
        <v>0</v>
      </c>
    </row>
    <row r="13" spans="1:93" s="2" customFormat="1" ht="15" thickBot="1" x14ac:dyDescent="0.4">
      <c r="B13" s="78">
        <v>0.5</v>
      </c>
      <c r="C13" s="43">
        <f>('High-Level Budget'!B13*1.5)-'High-Level Budget'!B25-('High-Level Budget'!B31*1.5)-'High-Level Budget'!B38-('High-Level Budget'!B42*1.5)-'High-Level Budget'!B46</f>
        <v>0</v>
      </c>
    </row>
    <row r="14" spans="1:93" s="2" customFormat="1" x14ac:dyDescent="0.35"/>
    <row r="15" spans="1:93" s="2" customFormat="1" ht="33.75" customHeight="1" x14ac:dyDescent="0.35">
      <c r="B15" s="195" t="s">
        <v>100</v>
      </c>
      <c r="C15" s="196"/>
    </row>
    <row r="16" spans="1:93" s="2" customFormat="1" x14ac:dyDescent="0.35">
      <c r="B16" s="75" t="s">
        <v>87</v>
      </c>
      <c r="C16" s="54" t="s">
        <v>101</v>
      </c>
    </row>
    <row r="17" spans="2:3" s="2" customFormat="1" x14ac:dyDescent="0.35">
      <c r="B17" s="77">
        <v>0.1</v>
      </c>
      <c r="C17" s="42">
        <f>('High-Level Budget'!B13*0.9)-'High-Level Budget'!B25-('High-Level Budget'!B31*0.9)-'High-Level Budget'!B38-('High-Level Budget'!B42*0.9)-'High-Level Budget'!B46</f>
        <v>0</v>
      </c>
    </row>
    <row r="18" spans="2:3" s="2" customFormat="1" x14ac:dyDescent="0.35">
      <c r="B18" s="77">
        <v>0.25</v>
      </c>
      <c r="C18" s="42">
        <f>('High-Level Budget'!B13*0.75)-'High-Level Budget'!B25-('High-Level Budget'!B31*0.75)-'High-Level Budget'!B38-('High-Level Budget'!B42*0.75)-'High-Level Budget'!B46</f>
        <v>0</v>
      </c>
    </row>
    <row r="19" spans="2:3" s="2" customFormat="1" ht="15" thickBot="1" x14ac:dyDescent="0.4">
      <c r="B19" s="78">
        <v>0.5</v>
      </c>
      <c r="C19" s="43">
        <f>('High-Level Budget'!B13*0.5)-'High-Level Budget'!B25-('High-Level Budget'!B31*0.5)-'High-Level Budget'!B38-('High-Level Budget'!B42*0.5)-'High-Level Budget'!B46</f>
        <v>0</v>
      </c>
    </row>
    <row r="20" spans="2:3" s="2" customFormat="1" x14ac:dyDescent="0.35"/>
    <row r="21" spans="2:3" s="2" customFormat="1" x14ac:dyDescent="0.35"/>
    <row r="22" spans="2:3" s="2" customFormat="1" x14ac:dyDescent="0.35"/>
    <row r="23" spans="2:3" s="2" customFormat="1" x14ac:dyDescent="0.35"/>
    <row r="24" spans="2:3" s="2" customFormat="1" x14ac:dyDescent="0.35"/>
    <row r="25" spans="2:3" s="2" customFormat="1" x14ac:dyDescent="0.35"/>
    <row r="26" spans="2:3" s="2" customFormat="1" x14ac:dyDescent="0.35"/>
    <row r="27" spans="2:3" s="2" customFormat="1" x14ac:dyDescent="0.35"/>
    <row r="28" spans="2:3" s="2" customFormat="1" x14ac:dyDescent="0.35"/>
    <row r="29" spans="2:3" s="2" customFormat="1" x14ac:dyDescent="0.35"/>
    <row r="30" spans="2:3" s="2" customFormat="1" x14ac:dyDescent="0.35"/>
    <row r="31" spans="2:3" s="2" customFormat="1" x14ac:dyDescent="0.35"/>
    <row r="32" spans="2:3" s="2" customFormat="1" x14ac:dyDescent="0.35"/>
    <row r="33" s="2" customFormat="1" x14ac:dyDescent="0.35"/>
    <row r="34" s="2" customFormat="1" x14ac:dyDescent="0.35"/>
    <row r="35" s="2" customFormat="1" x14ac:dyDescent="0.35"/>
    <row r="36" s="2" customFormat="1" x14ac:dyDescent="0.35"/>
    <row r="37" s="2" customFormat="1" x14ac:dyDescent="0.35"/>
    <row r="38" s="2" customFormat="1" x14ac:dyDescent="0.35"/>
    <row r="39" s="2" customFormat="1" x14ac:dyDescent="0.35"/>
    <row r="40" s="2" customFormat="1" x14ac:dyDescent="0.35"/>
    <row r="41" s="2" customFormat="1" x14ac:dyDescent="0.35"/>
    <row r="42" s="2" customFormat="1" x14ac:dyDescent="0.35"/>
    <row r="43" s="2" customFormat="1" x14ac:dyDescent="0.35"/>
    <row r="44" s="2" customFormat="1" x14ac:dyDescent="0.35"/>
    <row r="45" s="2" customFormat="1" x14ac:dyDescent="0.35"/>
    <row r="46" s="2" customFormat="1" x14ac:dyDescent="0.35"/>
    <row r="47" s="2" customFormat="1" x14ac:dyDescent="0.35"/>
    <row r="48" s="2" customFormat="1" x14ac:dyDescent="0.35"/>
    <row r="49" s="2" customFormat="1" x14ac:dyDescent="0.35"/>
    <row r="50" s="2" customFormat="1" x14ac:dyDescent="0.35"/>
    <row r="51" s="2" customFormat="1" x14ac:dyDescent="0.35"/>
    <row r="52" s="2" customFormat="1" x14ac:dyDescent="0.35"/>
    <row r="53" s="2" customFormat="1" x14ac:dyDescent="0.35"/>
    <row r="54" s="2" customFormat="1" x14ac:dyDescent="0.35"/>
    <row r="55" s="2" customFormat="1" x14ac:dyDescent="0.35"/>
    <row r="56" s="2" customFormat="1" x14ac:dyDescent="0.35"/>
    <row r="57" s="2" customFormat="1" x14ac:dyDescent="0.35"/>
    <row r="58" s="2" customFormat="1" x14ac:dyDescent="0.35"/>
    <row r="59" s="2" customFormat="1" x14ac:dyDescent="0.35"/>
    <row r="60" s="2" customFormat="1" x14ac:dyDescent="0.35"/>
    <row r="61" s="2" customFormat="1" x14ac:dyDescent="0.35"/>
    <row r="62" s="2" customFormat="1" x14ac:dyDescent="0.35"/>
    <row r="63" s="2" customFormat="1" x14ac:dyDescent="0.35"/>
    <row r="64" s="2" customFormat="1" x14ac:dyDescent="0.35"/>
    <row r="65" s="2" customFormat="1" x14ac:dyDescent="0.35"/>
    <row r="66" s="2" customFormat="1" x14ac:dyDescent="0.35"/>
    <row r="67" s="2" customFormat="1" x14ac:dyDescent="0.35"/>
    <row r="68" s="2" customFormat="1" x14ac:dyDescent="0.35"/>
    <row r="69" s="2" customFormat="1" x14ac:dyDescent="0.35"/>
    <row r="70" s="2" customFormat="1" x14ac:dyDescent="0.35"/>
    <row r="71" s="2" customFormat="1" x14ac:dyDescent="0.35"/>
    <row r="72" s="2" customFormat="1" x14ac:dyDescent="0.35"/>
    <row r="73" s="2" customFormat="1" x14ac:dyDescent="0.35"/>
    <row r="74" s="2" customFormat="1" x14ac:dyDescent="0.35"/>
    <row r="75" s="2" customFormat="1" x14ac:dyDescent="0.35"/>
    <row r="76" s="2" customFormat="1" x14ac:dyDescent="0.35"/>
    <row r="77" s="2" customFormat="1" x14ac:dyDescent="0.35"/>
    <row r="78" s="2" customFormat="1" x14ac:dyDescent="0.35"/>
    <row r="79" s="2" customFormat="1" x14ac:dyDescent="0.35"/>
    <row r="80" s="2" customFormat="1" x14ac:dyDescent="0.35"/>
    <row r="81" s="2" customFormat="1" x14ac:dyDescent="0.35"/>
    <row r="82" s="2" customFormat="1" x14ac:dyDescent="0.35"/>
    <row r="83" s="2" customFormat="1" x14ac:dyDescent="0.35"/>
    <row r="84" s="2" customFormat="1" x14ac:dyDescent="0.35"/>
    <row r="85" s="2" customFormat="1" x14ac:dyDescent="0.35"/>
    <row r="86" s="2" customFormat="1" x14ac:dyDescent="0.35"/>
    <row r="87" s="2" customFormat="1" x14ac:dyDescent="0.35"/>
    <row r="88" s="2" customFormat="1" x14ac:dyDescent="0.35"/>
    <row r="89" s="2" customFormat="1" x14ac:dyDescent="0.35"/>
    <row r="90" s="2" customFormat="1" x14ac:dyDescent="0.35"/>
    <row r="91" s="2" customFormat="1" x14ac:dyDescent="0.35"/>
    <row r="92" s="2" customFormat="1" x14ac:dyDescent="0.35"/>
    <row r="93" s="2" customFormat="1" x14ac:dyDescent="0.35"/>
    <row r="94" s="2" customFormat="1" x14ac:dyDescent="0.35"/>
    <row r="95" s="2" customFormat="1" x14ac:dyDescent="0.35"/>
    <row r="96" s="2" customFormat="1" x14ac:dyDescent="0.35"/>
    <row r="97" s="2" customFormat="1" x14ac:dyDescent="0.35"/>
    <row r="98" s="2" customFormat="1" x14ac:dyDescent="0.35"/>
    <row r="99" s="2" customFormat="1" x14ac:dyDescent="0.35"/>
    <row r="100" s="2" customFormat="1" x14ac:dyDescent="0.35"/>
    <row r="101" s="2" customFormat="1" x14ac:dyDescent="0.35"/>
    <row r="102" s="2" customFormat="1" x14ac:dyDescent="0.35"/>
    <row r="103" s="2" customFormat="1" x14ac:dyDescent="0.35"/>
    <row r="104" s="2" customFormat="1" x14ac:dyDescent="0.35"/>
    <row r="105" s="2" customFormat="1" x14ac:dyDescent="0.35"/>
    <row r="106" s="2" customFormat="1" x14ac:dyDescent="0.35"/>
    <row r="107" s="2" customFormat="1" x14ac:dyDescent="0.35"/>
    <row r="108" s="2" customFormat="1" x14ac:dyDescent="0.35"/>
    <row r="109" s="2" customFormat="1" x14ac:dyDescent="0.35"/>
    <row r="110" s="2" customFormat="1" x14ac:dyDescent="0.35"/>
    <row r="111" s="2" customFormat="1" x14ac:dyDescent="0.35"/>
    <row r="112" s="2" customFormat="1" x14ac:dyDescent="0.35"/>
    <row r="113" s="2" customFormat="1" x14ac:dyDescent="0.35"/>
    <row r="114" s="2" customFormat="1" x14ac:dyDescent="0.35"/>
    <row r="115" s="2" customFormat="1" x14ac:dyDescent="0.35"/>
    <row r="116" s="2" customFormat="1" x14ac:dyDescent="0.35"/>
    <row r="117" s="2" customFormat="1" x14ac:dyDescent="0.35"/>
    <row r="118" s="2" customFormat="1" x14ac:dyDescent="0.35"/>
    <row r="119" s="2" customFormat="1" x14ac:dyDescent="0.35"/>
    <row r="120" s="2" customFormat="1" x14ac:dyDescent="0.35"/>
    <row r="121" s="2" customFormat="1" x14ac:dyDescent="0.35"/>
    <row r="122" s="2" customFormat="1" x14ac:dyDescent="0.35"/>
    <row r="123" s="2" customFormat="1" x14ac:dyDescent="0.35"/>
    <row r="124" s="2" customFormat="1" x14ac:dyDescent="0.35"/>
    <row r="125" s="2" customFormat="1" x14ac:dyDescent="0.35"/>
    <row r="126" s="2" customFormat="1" x14ac:dyDescent="0.35"/>
    <row r="127" s="2" customFormat="1" x14ac:dyDescent="0.35"/>
    <row r="128" s="2" customFormat="1" x14ac:dyDescent="0.35"/>
    <row r="129" s="2" customFormat="1" x14ac:dyDescent="0.35"/>
    <row r="130" s="2" customFormat="1" x14ac:dyDescent="0.35"/>
    <row r="131" s="2" customFormat="1" x14ac:dyDescent="0.35"/>
    <row r="132" s="2" customFormat="1" x14ac:dyDescent="0.35"/>
    <row r="133" s="2" customFormat="1" x14ac:dyDescent="0.35"/>
    <row r="134" s="2" customFormat="1" x14ac:dyDescent="0.35"/>
    <row r="135" s="2" customFormat="1" x14ac:dyDescent="0.35"/>
    <row r="136" s="2" customFormat="1" x14ac:dyDescent="0.35"/>
    <row r="137" s="2" customFormat="1" x14ac:dyDescent="0.35"/>
    <row r="138" s="2" customFormat="1" x14ac:dyDescent="0.35"/>
    <row r="139" s="2" customFormat="1" x14ac:dyDescent="0.35"/>
    <row r="140" s="2" customFormat="1" x14ac:dyDescent="0.35"/>
    <row r="141" s="2" customFormat="1" x14ac:dyDescent="0.35"/>
    <row r="142" s="2" customFormat="1" x14ac:dyDescent="0.35"/>
    <row r="143" s="2" customFormat="1" x14ac:dyDescent="0.35"/>
    <row r="144" s="2" customFormat="1" x14ac:dyDescent="0.35"/>
    <row r="145" s="2" customFormat="1" x14ac:dyDescent="0.35"/>
    <row r="146" s="2" customFormat="1" x14ac:dyDescent="0.35"/>
    <row r="147" s="2" customFormat="1" x14ac:dyDescent="0.35"/>
    <row r="148" s="2" customFormat="1" x14ac:dyDescent="0.35"/>
    <row r="149" s="2" customFormat="1" x14ac:dyDescent="0.35"/>
    <row r="150" s="2" customFormat="1" x14ac:dyDescent="0.35"/>
    <row r="151" s="2" customFormat="1" x14ac:dyDescent="0.35"/>
    <row r="152" s="2" customFormat="1" x14ac:dyDescent="0.35"/>
    <row r="153" s="2" customFormat="1" x14ac:dyDescent="0.35"/>
    <row r="154" s="2" customFormat="1" x14ac:dyDescent="0.35"/>
    <row r="155" s="2" customFormat="1" x14ac:dyDescent="0.35"/>
    <row r="156" s="2" customFormat="1" x14ac:dyDescent="0.35"/>
    <row r="157" s="2" customFormat="1" x14ac:dyDescent="0.35"/>
    <row r="158" s="2" customFormat="1" x14ac:dyDescent="0.35"/>
    <row r="159" s="2" customFormat="1" x14ac:dyDescent="0.35"/>
    <row r="160" s="2" customFormat="1" x14ac:dyDescent="0.35"/>
    <row r="161" s="2" customFormat="1" x14ac:dyDescent="0.35"/>
    <row r="162" s="2" customFormat="1" x14ac:dyDescent="0.35"/>
    <row r="163" s="2" customFormat="1" x14ac:dyDescent="0.35"/>
    <row r="164" s="2" customFormat="1" x14ac:dyDescent="0.35"/>
    <row r="165" s="2" customFormat="1" x14ac:dyDescent="0.35"/>
    <row r="166" s="2" customFormat="1" x14ac:dyDescent="0.35"/>
    <row r="167" s="2" customFormat="1" x14ac:dyDescent="0.35"/>
    <row r="168" s="2" customFormat="1" x14ac:dyDescent="0.35"/>
    <row r="169" s="2" customFormat="1" x14ac:dyDescent="0.35"/>
    <row r="170" s="2" customFormat="1" x14ac:dyDescent="0.35"/>
    <row r="171" s="2" customFormat="1" x14ac:dyDescent="0.35"/>
    <row r="172" s="2" customFormat="1" x14ac:dyDescent="0.35"/>
    <row r="173" s="2" customFormat="1" x14ac:dyDescent="0.35"/>
    <row r="174" s="2" customFormat="1" x14ac:dyDescent="0.35"/>
    <row r="175" s="2" customFormat="1" x14ac:dyDescent="0.35"/>
    <row r="176" s="2" customFormat="1" x14ac:dyDescent="0.35"/>
    <row r="177" s="2" customFormat="1" x14ac:dyDescent="0.35"/>
    <row r="178" s="2" customFormat="1" x14ac:dyDescent="0.35"/>
    <row r="179" s="2" customFormat="1" x14ac:dyDescent="0.35"/>
    <row r="180" s="2" customFormat="1" x14ac:dyDescent="0.35"/>
    <row r="181" s="2" customFormat="1" x14ac:dyDescent="0.35"/>
    <row r="182" s="2" customFormat="1" x14ac:dyDescent="0.35"/>
    <row r="183" s="2" customFormat="1" x14ac:dyDescent="0.35"/>
    <row r="184" s="2" customFormat="1" x14ac:dyDescent="0.35"/>
    <row r="185" s="2" customFormat="1" x14ac:dyDescent="0.35"/>
    <row r="186" s="2" customFormat="1" x14ac:dyDescent="0.35"/>
    <row r="187" s="2" customFormat="1" x14ac:dyDescent="0.35"/>
    <row r="188" s="2" customFormat="1" x14ac:dyDescent="0.35"/>
    <row r="189" s="2" customFormat="1" x14ac:dyDescent="0.35"/>
    <row r="190" s="2" customFormat="1" x14ac:dyDescent="0.35"/>
    <row r="191" s="2" customFormat="1" x14ac:dyDescent="0.35"/>
    <row r="192" s="2" customFormat="1" x14ac:dyDescent="0.35"/>
    <row r="193" s="2" customFormat="1" x14ac:dyDescent="0.35"/>
    <row r="194" s="2" customFormat="1" x14ac:dyDescent="0.35"/>
    <row r="195" s="2" customFormat="1" x14ac:dyDescent="0.35"/>
    <row r="196" s="2" customFormat="1" x14ac:dyDescent="0.35"/>
    <row r="197" s="2" customFormat="1" x14ac:dyDescent="0.35"/>
    <row r="198" s="2" customFormat="1" x14ac:dyDescent="0.35"/>
    <row r="199" s="2" customFormat="1" x14ac:dyDescent="0.35"/>
    <row r="200" s="2" customFormat="1" x14ac:dyDescent="0.35"/>
    <row r="201" s="2" customFormat="1" x14ac:dyDescent="0.35"/>
    <row r="202" s="2" customFormat="1" x14ac:dyDescent="0.35"/>
    <row r="203" s="2" customFormat="1" x14ac:dyDescent="0.35"/>
    <row r="204" s="2" customFormat="1" x14ac:dyDescent="0.35"/>
    <row r="205" s="2" customFormat="1" x14ac:dyDescent="0.35"/>
    <row r="206" s="2" customFormat="1" x14ac:dyDescent="0.35"/>
    <row r="207" s="2" customFormat="1" x14ac:dyDescent="0.35"/>
    <row r="208" s="2" customFormat="1" x14ac:dyDescent="0.35"/>
    <row r="209" s="2" customFormat="1" x14ac:dyDescent="0.35"/>
    <row r="210" s="2" customFormat="1" x14ac:dyDescent="0.35"/>
    <row r="211" s="2" customFormat="1" x14ac:dyDescent="0.35"/>
    <row r="212" s="2" customFormat="1" x14ac:dyDescent="0.35"/>
    <row r="213" s="2" customFormat="1" x14ac:dyDescent="0.35"/>
    <row r="214" s="2" customFormat="1" x14ac:dyDescent="0.35"/>
    <row r="215" s="2" customFormat="1" x14ac:dyDescent="0.35"/>
    <row r="216" s="2" customFormat="1" x14ac:dyDescent="0.35"/>
    <row r="217" s="2" customFormat="1" x14ac:dyDescent="0.35"/>
    <row r="218" s="2" customFormat="1" x14ac:dyDescent="0.35"/>
    <row r="219" s="2" customFormat="1" x14ac:dyDescent="0.35"/>
    <row r="220" s="2" customFormat="1" x14ac:dyDescent="0.35"/>
    <row r="221" s="2" customFormat="1" x14ac:dyDescent="0.35"/>
    <row r="222" s="2" customFormat="1" x14ac:dyDescent="0.35"/>
    <row r="223" s="2" customFormat="1" x14ac:dyDescent="0.35"/>
    <row r="224" s="2" customFormat="1" x14ac:dyDescent="0.35"/>
    <row r="225" s="2" customFormat="1" x14ac:dyDescent="0.35"/>
    <row r="226" s="2" customFormat="1" x14ac:dyDescent="0.35"/>
    <row r="227" s="2" customFormat="1" x14ac:dyDescent="0.35"/>
    <row r="228" s="2" customFormat="1" x14ac:dyDescent="0.35"/>
    <row r="229" s="2" customFormat="1" x14ac:dyDescent="0.35"/>
    <row r="230" s="2" customFormat="1" x14ac:dyDescent="0.35"/>
    <row r="231" s="2" customFormat="1" x14ac:dyDescent="0.35"/>
    <row r="232" s="2" customFormat="1" x14ac:dyDescent="0.35"/>
    <row r="233" s="2" customFormat="1" x14ac:dyDescent="0.35"/>
    <row r="234" s="2" customFormat="1" x14ac:dyDescent="0.35"/>
    <row r="235" s="2" customFormat="1" x14ac:dyDescent="0.35"/>
    <row r="236" s="2" customFormat="1" x14ac:dyDescent="0.35"/>
    <row r="237" s="2" customFormat="1" x14ac:dyDescent="0.35"/>
    <row r="238" s="2" customFormat="1" x14ac:dyDescent="0.35"/>
    <row r="239" s="2" customFormat="1" x14ac:dyDescent="0.35"/>
    <row r="240" s="2" customFormat="1" x14ac:dyDescent="0.35"/>
    <row r="241" s="2" customFormat="1" x14ac:dyDescent="0.35"/>
    <row r="242" s="2" customFormat="1" x14ac:dyDescent="0.35"/>
    <row r="243" s="2" customFormat="1" x14ac:dyDescent="0.35"/>
    <row r="244" s="2" customFormat="1" x14ac:dyDescent="0.35"/>
    <row r="245" s="2" customFormat="1" x14ac:dyDescent="0.35"/>
    <row r="246" s="2" customFormat="1" x14ac:dyDescent="0.35"/>
    <row r="247" s="2" customFormat="1" x14ac:dyDescent="0.35"/>
    <row r="248" s="2" customFormat="1" x14ac:dyDescent="0.35"/>
    <row r="249" s="2" customFormat="1" x14ac:dyDescent="0.35"/>
    <row r="250" s="2" customFormat="1" x14ac:dyDescent="0.35"/>
    <row r="251" s="2" customFormat="1" x14ac:dyDescent="0.35"/>
    <row r="252" s="2" customFormat="1" x14ac:dyDescent="0.35"/>
    <row r="253" s="2" customFormat="1" x14ac:dyDescent="0.35"/>
    <row r="254" s="2" customFormat="1" x14ac:dyDescent="0.35"/>
    <row r="255" s="2" customFormat="1" x14ac:dyDescent="0.35"/>
  </sheetData>
  <mergeCells count="7">
    <mergeCell ref="B15:C15"/>
    <mergeCell ref="A1:D1"/>
    <mergeCell ref="A2:D2"/>
    <mergeCell ref="B4:C4"/>
    <mergeCell ref="B6:C6"/>
    <mergeCell ref="B8:C8"/>
    <mergeCell ref="B9:C9"/>
  </mergeCells>
  <phoneticPr fontId="12" type="noConversion"/>
  <pageMargins left="0.7" right="0.7" top="0.75" bottom="0.75" header="0.3" footer="0.3"/>
  <pageSetup scale="95" orientation="portrait" horizontalDpi="4294967292" verticalDpi="4294967292"/>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3AC2637DE70F41B438B4FE205069F0" ma:contentTypeVersion="10" ma:contentTypeDescription="Create a new document." ma:contentTypeScope="" ma:versionID="e7decbe548cb688a9f0bb366794bbf8f">
  <xsd:schema xmlns:xsd="http://www.w3.org/2001/XMLSchema" xmlns:xs="http://www.w3.org/2001/XMLSchema" xmlns:p="http://schemas.microsoft.com/office/2006/metadata/properties" xmlns:ns3="1834ee4b-e913-4cd7-abd8-3f82096955e1" targetNamespace="http://schemas.microsoft.com/office/2006/metadata/properties" ma:root="true" ma:fieldsID="bdc927157a3befc8bd7306591dceff3d" ns3:_="">
    <xsd:import namespace="1834ee4b-e913-4cd7-abd8-3f82096955e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4ee4b-e913-4cd7-abd8-3f82096955e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CA804A-0F4E-43C4-8681-66D8700F8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34ee4b-e913-4cd7-abd8-3f82096955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AB836A-78DE-4197-8800-798BE6411EEE}">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1834ee4b-e913-4cd7-abd8-3f82096955e1"/>
    <ds:schemaRef ds:uri="http://www.w3.org/XML/1998/namespace"/>
  </ds:schemaRefs>
</ds:datastoreItem>
</file>

<file path=customXml/itemProps3.xml><?xml version="1.0" encoding="utf-8"?>
<ds:datastoreItem xmlns:ds="http://schemas.openxmlformats.org/officeDocument/2006/customXml" ds:itemID="{A90A3C7E-79F9-4E66-B2F1-D9487FA55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Overview</vt:lpstr>
      <vt:lpstr>Program Assumptions</vt:lpstr>
      <vt:lpstr>Set Assumptions</vt:lpstr>
      <vt:lpstr>High-Level Budget</vt:lpstr>
      <vt:lpstr>Summary and Scenario Planning</vt:lpstr>
      <vt:lpstr>Cover!Print_Area</vt:lpstr>
      <vt:lpstr>'High-Level Budget'!Print_Area</vt:lpstr>
      <vt:lpstr>'Program Assumptions'!Print_Area</vt:lpstr>
      <vt:lpstr>'Set Assumptions'!Print_Area</vt:lpstr>
      <vt:lpstr>'Summary and Scenario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Neubig</dc:creator>
  <cp:lastModifiedBy>Pia, Emily</cp:lastModifiedBy>
  <cp:lastPrinted>2014-02-12T16:37:52Z</cp:lastPrinted>
  <dcterms:created xsi:type="dcterms:W3CDTF">2013-09-18T19:47:16Z</dcterms:created>
  <dcterms:modified xsi:type="dcterms:W3CDTF">2021-01-04T16:48:08Z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0x010100523AC2637DE70F41B438B4FE205069F0</vt:lpwstr>
  </property>
</Properties>
</file>